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al.lopez\Documents\"/>
    </mc:Choice>
  </mc:AlternateContent>
  <xr:revisionPtr revIDLastSave="0" documentId="13_ncr:1_{200F1C3A-124A-40ED-A6EA-3C5CD05E5652}" xr6:coauthVersionLast="45" xr6:coauthVersionMax="45" xr10:uidLastSave="{00000000-0000-0000-0000-000000000000}"/>
  <bookViews>
    <workbookView xWindow="3210" yWindow="2670" windowWidth="21825" windowHeight="12390" activeTab="3" xr2:uid="{346BCA7B-EF58-493D-822C-D8243999AF77}"/>
  </bookViews>
  <sheets>
    <sheet name="Engine Purchases" sheetId="1" r:id="rId1"/>
    <sheet name="2017 Buy" sheetId="2" r:id="rId2"/>
    <sheet name="2014 Buy" sheetId="3" r:id="rId3"/>
    <sheet name="Sheet4"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3" i="3" l="1"/>
  <c r="O165" i="3"/>
  <c r="Q164" i="3"/>
  <c r="N164" i="3"/>
  <c r="M164" i="3"/>
  <c r="L164" i="3"/>
  <c r="R164" i="3" s="1"/>
  <c r="K164" i="3"/>
  <c r="J164" i="3"/>
  <c r="P164" i="3" s="1"/>
  <c r="Q163" i="3"/>
  <c r="N163" i="3"/>
  <c r="M163" i="3"/>
  <c r="L163" i="3"/>
  <c r="K163" i="3"/>
  <c r="J163" i="3"/>
  <c r="P163" i="3" s="1"/>
  <c r="R162" i="3"/>
  <c r="N162" i="3"/>
  <c r="M162" i="3"/>
  <c r="L162" i="3"/>
  <c r="Q162" i="3" s="1"/>
  <c r="K162" i="3"/>
  <c r="J162" i="3"/>
  <c r="P162" i="3" s="1"/>
  <c r="Q161" i="3"/>
  <c r="N161" i="3"/>
  <c r="M161" i="3"/>
  <c r="L161" i="3"/>
  <c r="R161" i="3" s="1"/>
  <c r="K161" i="3"/>
  <c r="J161" i="3"/>
  <c r="P161" i="3" s="1"/>
  <c r="Q160" i="3"/>
  <c r="N160" i="3"/>
  <c r="M160" i="3"/>
  <c r="L160" i="3"/>
  <c r="R160" i="3" s="1"/>
  <c r="K160" i="3"/>
  <c r="J160" i="3"/>
  <c r="P160" i="3" s="1"/>
  <c r="Q159" i="3"/>
  <c r="N159" i="3"/>
  <c r="M159" i="3"/>
  <c r="L159" i="3"/>
  <c r="K159" i="3"/>
  <c r="J159" i="3"/>
  <c r="P159" i="3" s="1"/>
  <c r="R158" i="3"/>
  <c r="N158" i="3"/>
  <c r="M158" i="3"/>
  <c r="L158" i="3"/>
  <c r="Q158" i="3" s="1"/>
  <c r="K158" i="3"/>
  <c r="J158" i="3"/>
  <c r="P158" i="3" s="1"/>
  <c r="Q157" i="3"/>
  <c r="N157" i="3"/>
  <c r="M157" i="3"/>
  <c r="L157" i="3"/>
  <c r="R157" i="3" s="1"/>
  <c r="K157" i="3"/>
  <c r="J157" i="3"/>
  <c r="P157" i="3" s="1"/>
  <c r="Q156" i="3"/>
  <c r="N156" i="3"/>
  <c r="M156" i="3"/>
  <c r="L156" i="3"/>
  <c r="R156" i="3" s="1"/>
  <c r="K156" i="3"/>
  <c r="J156" i="3"/>
  <c r="P156" i="3" s="1"/>
  <c r="Q155" i="3"/>
  <c r="N155" i="3"/>
  <c r="M155" i="3"/>
  <c r="L155" i="3"/>
  <c r="K155" i="3"/>
  <c r="J155" i="3"/>
  <c r="P155" i="3" s="1"/>
  <c r="R154" i="3"/>
  <c r="N154" i="3"/>
  <c r="M154" i="3"/>
  <c r="L154" i="3"/>
  <c r="Q154" i="3" s="1"/>
  <c r="K154" i="3"/>
  <c r="J154" i="3"/>
  <c r="P154" i="3" s="1"/>
  <c r="Q153" i="3"/>
  <c r="N153" i="3"/>
  <c r="M153" i="3"/>
  <c r="L153" i="3"/>
  <c r="R153" i="3" s="1"/>
  <c r="K153" i="3"/>
  <c r="J153" i="3"/>
  <c r="P153" i="3" s="1"/>
  <c r="Q152" i="3"/>
  <c r="N152" i="3"/>
  <c r="M152" i="3"/>
  <c r="L152" i="3"/>
  <c r="R152" i="3" s="1"/>
  <c r="K152" i="3"/>
  <c r="J152" i="3"/>
  <c r="P152" i="3" s="1"/>
  <c r="Q151" i="3"/>
  <c r="N151" i="3"/>
  <c r="M151" i="3"/>
  <c r="L151" i="3"/>
  <c r="K151" i="3"/>
  <c r="J151" i="3"/>
  <c r="P151" i="3" s="1"/>
  <c r="R150" i="3"/>
  <c r="N150" i="3"/>
  <c r="M150" i="3"/>
  <c r="L150" i="3"/>
  <c r="Q150" i="3" s="1"/>
  <c r="K150" i="3"/>
  <c r="J150" i="3"/>
  <c r="P150" i="3" s="1"/>
  <c r="Q149" i="3"/>
  <c r="N149" i="3"/>
  <c r="M149" i="3"/>
  <c r="L149" i="3"/>
  <c r="R149" i="3" s="1"/>
  <c r="K149" i="3"/>
  <c r="J149" i="3"/>
  <c r="P149" i="3" s="1"/>
  <c r="Q148" i="3"/>
  <c r="N148" i="3"/>
  <c r="M148" i="3"/>
  <c r="L148" i="3"/>
  <c r="R148" i="3" s="1"/>
  <c r="K148" i="3"/>
  <c r="J148" i="3"/>
  <c r="P148" i="3" s="1"/>
  <c r="Q147" i="3"/>
  <c r="N147" i="3"/>
  <c r="M147" i="3"/>
  <c r="L147" i="3"/>
  <c r="K147" i="3"/>
  <c r="J147" i="3"/>
  <c r="P147" i="3" s="1"/>
  <c r="R146" i="3"/>
  <c r="N146" i="3"/>
  <c r="M146" i="3"/>
  <c r="L146" i="3"/>
  <c r="Q146" i="3" s="1"/>
  <c r="K146" i="3"/>
  <c r="J146" i="3"/>
  <c r="P146" i="3" s="1"/>
  <c r="Q145" i="3"/>
  <c r="N145" i="3"/>
  <c r="M145" i="3"/>
  <c r="L145" i="3"/>
  <c r="R145" i="3" s="1"/>
  <c r="K145" i="3"/>
  <c r="J145" i="3"/>
  <c r="P145" i="3" s="1"/>
  <c r="Q144" i="3"/>
  <c r="N144" i="3"/>
  <c r="M144" i="3"/>
  <c r="L144" i="3"/>
  <c r="R144" i="3" s="1"/>
  <c r="K144" i="3"/>
  <c r="J144" i="3"/>
  <c r="P144" i="3" s="1"/>
  <c r="Q143" i="3"/>
  <c r="N143" i="3"/>
  <c r="M143" i="3"/>
  <c r="L143" i="3"/>
  <c r="K143" i="3"/>
  <c r="J143" i="3"/>
  <c r="P143" i="3" s="1"/>
  <c r="R142" i="3"/>
  <c r="N142" i="3"/>
  <c r="M142" i="3"/>
  <c r="L142" i="3"/>
  <c r="Q142" i="3" s="1"/>
  <c r="K142" i="3"/>
  <c r="J142" i="3"/>
  <c r="P142" i="3" s="1"/>
  <c r="Q141" i="3"/>
  <c r="N141" i="3"/>
  <c r="M141" i="3"/>
  <c r="L141" i="3"/>
  <c r="R141" i="3" s="1"/>
  <c r="K141" i="3"/>
  <c r="J141" i="3"/>
  <c r="P141" i="3" s="1"/>
  <c r="Q140" i="3"/>
  <c r="N140" i="3"/>
  <c r="M140" i="3"/>
  <c r="L140" i="3"/>
  <c r="R140" i="3" s="1"/>
  <c r="K140" i="3"/>
  <c r="J140" i="3"/>
  <c r="P140" i="3" s="1"/>
  <c r="Q139" i="3"/>
  <c r="N139" i="3"/>
  <c r="M139" i="3"/>
  <c r="L139" i="3"/>
  <c r="K139" i="3"/>
  <c r="J139" i="3"/>
  <c r="P139" i="3" s="1"/>
  <c r="R138" i="3"/>
  <c r="N138" i="3"/>
  <c r="M138" i="3"/>
  <c r="L138" i="3"/>
  <c r="Q138" i="3" s="1"/>
  <c r="K138" i="3"/>
  <c r="J138" i="3"/>
  <c r="P138" i="3" s="1"/>
  <c r="Q137" i="3"/>
  <c r="N137" i="3"/>
  <c r="M137" i="3"/>
  <c r="L137" i="3"/>
  <c r="R137" i="3" s="1"/>
  <c r="K137" i="3"/>
  <c r="J137" i="3"/>
  <c r="P137" i="3" s="1"/>
  <c r="Q136" i="3"/>
  <c r="N136" i="3"/>
  <c r="M136" i="3"/>
  <c r="L136" i="3"/>
  <c r="R136" i="3" s="1"/>
  <c r="K136" i="3"/>
  <c r="J136" i="3"/>
  <c r="P136" i="3" s="1"/>
  <c r="Q135" i="3"/>
  <c r="N135" i="3"/>
  <c r="M135" i="3"/>
  <c r="L135" i="3"/>
  <c r="K135" i="3"/>
  <c r="J135" i="3"/>
  <c r="P135" i="3" s="1"/>
  <c r="R134" i="3"/>
  <c r="N134" i="3"/>
  <c r="M134" i="3"/>
  <c r="L134" i="3"/>
  <c r="Q134" i="3" s="1"/>
  <c r="K134" i="3"/>
  <c r="J134" i="3"/>
  <c r="P134" i="3" s="1"/>
  <c r="Q133" i="3"/>
  <c r="N133" i="3"/>
  <c r="M133" i="3"/>
  <c r="L133" i="3"/>
  <c r="R133" i="3" s="1"/>
  <c r="K133" i="3"/>
  <c r="J133" i="3"/>
  <c r="P133" i="3" s="1"/>
  <c r="Q132" i="3"/>
  <c r="N132" i="3"/>
  <c r="M132" i="3"/>
  <c r="L132" i="3"/>
  <c r="R132" i="3" s="1"/>
  <c r="K132" i="3"/>
  <c r="J132" i="3"/>
  <c r="P132" i="3" s="1"/>
  <c r="Q131" i="3"/>
  <c r="N131" i="3"/>
  <c r="M131" i="3"/>
  <c r="L131" i="3"/>
  <c r="K131" i="3"/>
  <c r="J131" i="3"/>
  <c r="P131" i="3" s="1"/>
  <c r="R130" i="3"/>
  <c r="N130" i="3"/>
  <c r="M130" i="3"/>
  <c r="L130" i="3"/>
  <c r="Q130" i="3" s="1"/>
  <c r="K130" i="3"/>
  <c r="J130" i="3"/>
  <c r="P130" i="3" s="1"/>
  <c r="Q129" i="3"/>
  <c r="N129" i="3"/>
  <c r="M129" i="3"/>
  <c r="L129" i="3"/>
  <c r="R129" i="3" s="1"/>
  <c r="K129" i="3"/>
  <c r="J129" i="3"/>
  <c r="P129" i="3" s="1"/>
  <c r="Q128" i="3"/>
  <c r="N128" i="3"/>
  <c r="M128" i="3"/>
  <c r="L128" i="3"/>
  <c r="R128" i="3" s="1"/>
  <c r="K128" i="3"/>
  <c r="J128" i="3"/>
  <c r="P128" i="3" s="1"/>
  <c r="Q127" i="3"/>
  <c r="N127" i="3"/>
  <c r="M127" i="3"/>
  <c r="L127" i="3"/>
  <c r="K127" i="3"/>
  <c r="J127" i="3"/>
  <c r="P127" i="3" s="1"/>
  <c r="R126" i="3"/>
  <c r="N126" i="3"/>
  <c r="M126" i="3"/>
  <c r="L126" i="3"/>
  <c r="Q126" i="3" s="1"/>
  <c r="K126" i="3"/>
  <c r="J126" i="3"/>
  <c r="P126" i="3" s="1"/>
  <c r="Q125" i="3"/>
  <c r="N125" i="3"/>
  <c r="M125" i="3"/>
  <c r="L125" i="3"/>
  <c r="R125" i="3" s="1"/>
  <c r="K125" i="3"/>
  <c r="J125" i="3"/>
  <c r="P125" i="3" s="1"/>
  <c r="Q124" i="3"/>
  <c r="N124" i="3"/>
  <c r="M124" i="3"/>
  <c r="L124" i="3"/>
  <c r="R124" i="3" s="1"/>
  <c r="K124" i="3"/>
  <c r="J124" i="3"/>
  <c r="P124" i="3" s="1"/>
  <c r="Q123" i="3"/>
  <c r="N123" i="3"/>
  <c r="M123" i="3"/>
  <c r="L123" i="3"/>
  <c r="K123" i="3"/>
  <c r="J123" i="3"/>
  <c r="P123" i="3" s="1"/>
  <c r="R122" i="3"/>
  <c r="N122" i="3"/>
  <c r="M122" i="3"/>
  <c r="L122" i="3"/>
  <c r="Q122" i="3" s="1"/>
  <c r="K122" i="3"/>
  <c r="J122" i="3"/>
  <c r="P122" i="3" s="1"/>
  <c r="Q121" i="3"/>
  <c r="N121" i="3"/>
  <c r="M121" i="3"/>
  <c r="L121" i="3"/>
  <c r="R121" i="3" s="1"/>
  <c r="K121" i="3"/>
  <c r="J121" i="3"/>
  <c r="P121" i="3" s="1"/>
  <c r="Q120" i="3"/>
  <c r="N120" i="3"/>
  <c r="M120" i="3"/>
  <c r="L120" i="3"/>
  <c r="R120" i="3" s="1"/>
  <c r="K120" i="3"/>
  <c r="J120" i="3"/>
  <c r="P120" i="3" s="1"/>
  <c r="Q119" i="3"/>
  <c r="N119" i="3"/>
  <c r="M119" i="3"/>
  <c r="L119" i="3"/>
  <c r="K119" i="3"/>
  <c r="J119" i="3"/>
  <c r="P119" i="3" s="1"/>
  <c r="R118" i="3"/>
  <c r="N118" i="3"/>
  <c r="M118" i="3"/>
  <c r="L118" i="3"/>
  <c r="Q118" i="3" s="1"/>
  <c r="K118" i="3"/>
  <c r="J118" i="3"/>
  <c r="P118" i="3" s="1"/>
  <c r="Q117" i="3"/>
  <c r="N117" i="3"/>
  <c r="M117" i="3"/>
  <c r="L117" i="3"/>
  <c r="R117" i="3" s="1"/>
  <c r="K117" i="3"/>
  <c r="J117" i="3"/>
  <c r="P117" i="3" s="1"/>
  <c r="Q116" i="3"/>
  <c r="N116" i="3"/>
  <c r="M116" i="3"/>
  <c r="L116" i="3"/>
  <c r="R116" i="3" s="1"/>
  <c r="K116" i="3"/>
  <c r="J116" i="3"/>
  <c r="P116" i="3" s="1"/>
  <c r="Q115" i="3"/>
  <c r="N115" i="3"/>
  <c r="M115" i="3"/>
  <c r="L115" i="3"/>
  <c r="K115" i="3"/>
  <c r="J115" i="3"/>
  <c r="P115" i="3" s="1"/>
  <c r="R114" i="3"/>
  <c r="N114" i="3"/>
  <c r="M114" i="3"/>
  <c r="L114" i="3"/>
  <c r="Q114" i="3" s="1"/>
  <c r="K114" i="3"/>
  <c r="J114" i="3"/>
  <c r="P114" i="3" s="1"/>
  <c r="Q113" i="3"/>
  <c r="N113" i="3"/>
  <c r="M113" i="3"/>
  <c r="L113" i="3"/>
  <c r="R113" i="3" s="1"/>
  <c r="K113" i="3"/>
  <c r="J113" i="3"/>
  <c r="P113" i="3" s="1"/>
  <c r="Q112" i="3"/>
  <c r="N112" i="3"/>
  <c r="M112" i="3"/>
  <c r="L112" i="3"/>
  <c r="R112" i="3" s="1"/>
  <c r="K112" i="3"/>
  <c r="J112" i="3"/>
  <c r="P112" i="3" s="1"/>
  <c r="Q111" i="3"/>
  <c r="N111" i="3"/>
  <c r="M111" i="3"/>
  <c r="L111" i="3"/>
  <c r="K111" i="3"/>
  <c r="J111" i="3"/>
  <c r="P111" i="3" s="1"/>
  <c r="R110" i="3"/>
  <c r="N110" i="3"/>
  <c r="M110" i="3"/>
  <c r="L110" i="3"/>
  <c r="Q110" i="3" s="1"/>
  <c r="K110" i="3"/>
  <c r="J110" i="3"/>
  <c r="P110" i="3" s="1"/>
  <c r="Q109" i="3"/>
  <c r="N109" i="3"/>
  <c r="M109" i="3"/>
  <c r="L109" i="3"/>
  <c r="R109" i="3" s="1"/>
  <c r="K109" i="3"/>
  <c r="J109" i="3"/>
  <c r="P109" i="3" s="1"/>
  <c r="Q108" i="3"/>
  <c r="N108" i="3"/>
  <c r="M108" i="3"/>
  <c r="L108" i="3"/>
  <c r="R108" i="3" s="1"/>
  <c r="K108" i="3"/>
  <c r="J108" i="3"/>
  <c r="P108" i="3" s="1"/>
  <c r="Q107" i="3"/>
  <c r="N107" i="3"/>
  <c r="M107" i="3"/>
  <c r="L107" i="3"/>
  <c r="K107" i="3"/>
  <c r="J107" i="3"/>
  <c r="P107" i="3" s="1"/>
  <c r="R106" i="3"/>
  <c r="N106" i="3"/>
  <c r="M106" i="3"/>
  <c r="L106" i="3"/>
  <c r="Q106" i="3" s="1"/>
  <c r="K106" i="3"/>
  <c r="J106" i="3"/>
  <c r="P106" i="3" s="1"/>
  <c r="Q105" i="3"/>
  <c r="N105" i="3"/>
  <c r="M105" i="3"/>
  <c r="L105" i="3"/>
  <c r="R105" i="3" s="1"/>
  <c r="K105" i="3"/>
  <c r="J105" i="3"/>
  <c r="P105" i="3" s="1"/>
  <c r="Q104" i="3"/>
  <c r="N104" i="3"/>
  <c r="M104" i="3"/>
  <c r="L104" i="3"/>
  <c r="R104" i="3" s="1"/>
  <c r="K104" i="3"/>
  <c r="J104" i="3"/>
  <c r="P104" i="3" s="1"/>
  <c r="Q103" i="3"/>
  <c r="N103" i="3"/>
  <c r="M103" i="3"/>
  <c r="L103" i="3"/>
  <c r="K103" i="3"/>
  <c r="J103" i="3"/>
  <c r="P103" i="3" s="1"/>
  <c r="R102" i="3"/>
  <c r="N102" i="3"/>
  <c r="M102" i="3"/>
  <c r="L102" i="3"/>
  <c r="Q102" i="3" s="1"/>
  <c r="K102" i="3"/>
  <c r="J102" i="3"/>
  <c r="P102" i="3" s="1"/>
  <c r="Q101" i="3"/>
  <c r="N101" i="3"/>
  <c r="M101" i="3"/>
  <c r="L101" i="3"/>
  <c r="R101" i="3" s="1"/>
  <c r="K101" i="3"/>
  <c r="J101" i="3"/>
  <c r="P101" i="3" s="1"/>
  <c r="Q100" i="3"/>
  <c r="N100" i="3"/>
  <c r="M100" i="3"/>
  <c r="L100" i="3"/>
  <c r="R100" i="3" s="1"/>
  <c r="K100" i="3"/>
  <c r="J100" i="3"/>
  <c r="P100" i="3" s="1"/>
  <c r="Q99" i="3"/>
  <c r="N99" i="3"/>
  <c r="M99" i="3"/>
  <c r="L99" i="3"/>
  <c r="R99" i="3" s="1"/>
  <c r="K99" i="3"/>
  <c r="J99" i="3"/>
  <c r="P99" i="3" s="1"/>
  <c r="R98" i="3"/>
  <c r="Q98" i="3"/>
  <c r="N98" i="3"/>
  <c r="M98" i="3"/>
  <c r="L98" i="3"/>
  <c r="K98" i="3"/>
  <c r="J98" i="3"/>
  <c r="P98" i="3" s="1"/>
  <c r="Q97" i="3"/>
  <c r="N97" i="3"/>
  <c r="M97" i="3"/>
  <c r="L97" i="3"/>
  <c r="R97" i="3" s="1"/>
  <c r="K97" i="3"/>
  <c r="J97" i="3"/>
  <c r="P97" i="3" s="1"/>
  <c r="Q96" i="3"/>
  <c r="N96" i="3"/>
  <c r="M96" i="3"/>
  <c r="L96" i="3"/>
  <c r="R96" i="3" s="1"/>
  <c r="K96" i="3"/>
  <c r="J96" i="3"/>
  <c r="P96" i="3" s="1"/>
  <c r="Q95" i="3"/>
  <c r="N95" i="3"/>
  <c r="M95" i="3"/>
  <c r="L95" i="3"/>
  <c r="K95" i="3"/>
  <c r="J95" i="3"/>
  <c r="P95" i="3" s="1"/>
  <c r="R94" i="3"/>
  <c r="N94" i="3"/>
  <c r="M94" i="3"/>
  <c r="L94" i="3"/>
  <c r="Q94" i="3" s="1"/>
  <c r="K94" i="3"/>
  <c r="J94" i="3"/>
  <c r="P94" i="3" s="1"/>
  <c r="Q93" i="3"/>
  <c r="N93" i="3"/>
  <c r="M93" i="3"/>
  <c r="L93" i="3"/>
  <c r="R93" i="3" s="1"/>
  <c r="K93" i="3"/>
  <c r="J93" i="3"/>
  <c r="P93" i="3" s="1"/>
  <c r="Q92" i="3"/>
  <c r="N92" i="3"/>
  <c r="M92" i="3"/>
  <c r="L92" i="3"/>
  <c r="R92" i="3" s="1"/>
  <c r="K92" i="3"/>
  <c r="J92" i="3"/>
  <c r="P92" i="3" s="1"/>
  <c r="Q91" i="3"/>
  <c r="N91" i="3"/>
  <c r="M91" i="3"/>
  <c r="L91" i="3"/>
  <c r="K91" i="3"/>
  <c r="J91" i="3"/>
  <c r="P91" i="3" s="1"/>
  <c r="R90" i="3"/>
  <c r="N90" i="3"/>
  <c r="M90" i="3"/>
  <c r="L90" i="3"/>
  <c r="Q90" i="3" s="1"/>
  <c r="K90" i="3"/>
  <c r="J90" i="3"/>
  <c r="P90" i="3" s="1"/>
  <c r="Q89" i="3"/>
  <c r="N89" i="3"/>
  <c r="M89" i="3"/>
  <c r="L89" i="3"/>
  <c r="R89" i="3" s="1"/>
  <c r="K89" i="3"/>
  <c r="J89" i="3"/>
  <c r="P89" i="3" s="1"/>
  <c r="Q88" i="3"/>
  <c r="N88" i="3"/>
  <c r="M88" i="3"/>
  <c r="L88" i="3"/>
  <c r="R88" i="3" s="1"/>
  <c r="K88" i="3"/>
  <c r="J88" i="3"/>
  <c r="P88" i="3" s="1"/>
  <c r="Q87" i="3"/>
  <c r="N87" i="3"/>
  <c r="M87" i="3"/>
  <c r="L87" i="3"/>
  <c r="K87" i="3"/>
  <c r="J87" i="3"/>
  <c r="P87" i="3" s="1"/>
  <c r="R86" i="3"/>
  <c r="N86" i="3"/>
  <c r="M86" i="3"/>
  <c r="L86" i="3"/>
  <c r="Q86" i="3" s="1"/>
  <c r="K86" i="3"/>
  <c r="J86" i="3"/>
  <c r="P86" i="3" s="1"/>
  <c r="Q85" i="3"/>
  <c r="N85" i="3"/>
  <c r="M85" i="3"/>
  <c r="L85" i="3"/>
  <c r="R85" i="3" s="1"/>
  <c r="K85" i="3"/>
  <c r="J85" i="3"/>
  <c r="P85" i="3" s="1"/>
  <c r="Q84" i="3"/>
  <c r="N84" i="3"/>
  <c r="M84" i="3"/>
  <c r="L84" i="3"/>
  <c r="R84" i="3" s="1"/>
  <c r="K84" i="3"/>
  <c r="J84" i="3"/>
  <c r="P84" i="3" s="1"/>
  <c r="Q83" i="3"/>
  <c r="N83" i="3"/>
  <c r="M83" i="3"/>
  <c r="L83" i="3"/>
  <c r="K83" i="3"/>
  <c r="J83" i="3"/>
  <c r="P83" i="3" s="1"/>
  <c r="R82" i="3"/>
  <c r="N82" i="3"/>
  <c r="M82" i="3"/>
  <c r="L82" i="3"/>
  <c r="K82" i="3"/>
  <c r="Q82" i="3" s="1"/>
  <c r="J82" i="3"/>
  <c r="P82" i="3" s="1"/>
  <c r="Q81" i="3"/>
  <c r="N81" i="3"/>
  <c r="M81" i="3"/>
  <c r="L81" i="3"/>
  <c r="R81" i="3" s="1"/>
  <c r="K81" i="3"/>
  <c r="J81" i="3"/>
  <c r="P81" i="3" s="1"/>
  <c r="Q80" i="3"/>
  <c r="N80" i="3"/>
  <c r="M80" i="3"/>
  <c r="L80" i="3"/>
  <c r="R80" i="3" s="1"/>
  <c r="K80" i="3"/>
  <c r="J80" i="3"/>
  <c r="P80" i="3" s="1"/>
  <c r="Q79" i="3"/>
  <c r="N79" i="3"/>
  <c r="M79" i="3"/>
  <c r="L79" i="3"/>
  <c r="R79" i="3" s="1"/>
  <c r="K79" i="3"/>
  <c r="J79" i="3"/>
  <c r="P79" i="3" s="1"/>
  <c r="Q78" i="3"/>
  <c r="N78" i="3"/>
  <c r="M78" i="3"/>
  <c r="L78" i="3"/>
  <c r="R78" i="3" s="1"/>
  <c r="K78" i="3"/>
  <c r="J78" i="3"/>
  <c r="P78" i="3" s="1"/>
  <c r="Q77" i="3"/>
  <c r="N77" i="3"/>
  <c r="M77" i="3"/>
  <c r="L77" i="3"/>
  <c r="R77" i="3" s="1"/>
  <c r="K77" i="3"/>
  <c r="J77" i="3"/>
  <c r="P77" i="3" s="1"/>
  <c r="Q76" i="3"/>
  <c r="N76" i="3"/>
  <c r="M76" i="3"/>
  <c r="L76" i="3"/>
  <c r="R76" i="3" s="1"/>
  <c r="K76" i="3"/>
  <c r="J76" i="3"/>
  <c r="P76" i="3" s="1"/>
  <c r="Q75" i="3"/>
  <c r="N75" i="3"/>
  <c r="M75" i="3"/>
  <c r="L75" i="3"/>
  <c r="R75" i="3" s="1"/>
  <c r="K75" i="3"/>
  <c r="J75" i="3"/>
  <c r="P75" i="3" s="1"/>
  <c r="Q74" i="3"/>
  <c r="N74" i="3"/>
  <c r="M74" i="3"/>
  <c r="L74" i="3"/>
  <c r="R74" i="3" s="1"/>
  <c r="K74" i="3"/>
  <c r="J74" i="3"/>
  <c r="P74" i="3" s="1"/>
  <c r="Q73" i="3"/>
  <c r="N73" i="3"/>
  <c r="M73" i="3"/>
  <c r="L73" i="3"/>
  <c r="R73" i="3" s="1"/>
  <c r="K73" i="3"/>
  <c r="J73" i="3"/>
  <c r="P73" i="3" s="1"/>
  <c r="Q72" i="3"/>
  <c r="N72" i="3"/>
  <c r="M72" i="3"/>
  <c r="L72" i="3"/>
  <c r="R72" i="3" s="1"/>
  <c r="K72" i="3"/>
  <c r="J72" i="3"/>
  <c r="P72" i="3" s="1"/>
  <c r="Q71" i="3"/>
  <c r="N71" i="3"/>
  <c r="M71" i="3"/>
  <c r="L71" i="3"/>
  <c r="R71" i="3" s="1"/>
  <c r="K71" i="3"/>
  <c r="J71" i="3"/>
  <c r="P71" i="3" s="1"/>
  <c r="Q70" i="3"/>
  <c r="N70" i="3"/>
  <c r="M70" i="3"/>
  <c r="L70" i="3"/>
  <c r="R70" i="3" s="1"/>
  <c r="K70" i="3"/>
  <c r="J70" i="3"/>
  <c r="P70" i="3" s="1"/>
  <c r="Q69" i="3"/>
  <c r="N69" i="3"/>
  <c r="M69" i="3"/>
  <c r="L69" i="3"/>
  <c r="R69" i="3" s="1"/>
  <c r="K69" i="3"/>
  <c r="J69" i="3"/>
  <c r="P69" i="3" s="1"/>
  <c r="Q68" i="3"/>
  <c r="N68" i="3"/>
  <c r="M68" i="3"/>
  <c r="L68" i="3"/>
  <c r="R68" i="3" s="1"/>
  <c r="K68" i="3"/>
  <c r="J68" i="3"/>
  <c r="P68" i="3" s="1"/>
  <c r="Q67" i="3"/>
  <c r="N67" i="3"/>
  <c r="M67" i="3"/>
  <c r="L67" i="3"/>
  <c r="R67" i="3" s="1"/>
  <c r="K67" i="3"/>
  <c r="J67" i="3"/>
  <c r="P67" i="3" s="1"/>
  <c r="Q66" i="3"/>
  <c r="N66" i="3"/>
  <c r="M66" i="3"/>
  <c r="L66" i="3"/>
  <c r="R66" i="3" s="1"/>
  <c r="K66" i="3"/>
  <c r="J66" i="3"/>
  <c r="P66" i="3" s="1"/>
  <c r="Q65" i="3"/>
  <c r="N65" i="3"/>
  <c r="M65" i="3"/>
  <c r="L65" i="3"/>
  <c r="R65" i="3" s="1"/>
  <c r="K65" i="3"/>
  <c r="J65" i="3"/>
  <c r="P65" i="3" s="1"/>
  <c r="Q64" i="3"/>
  <c r="N64" i="3"/>
  <c r="M64" i="3"/>
  <c r="L64" i="3"/>
  <c r="R64" i="3" s="1"/>
  <c r="K64" i="3"/>
  <c r="J64" i="3"/>
  <c r="P64" i="3" s="1"/>
  <c r="Q63" i="3"/>
  <c r="N63" i="3"/>
  <c r="M63" i="3"/>
  <c r="L63" i="3"/>
  <c r="R63" i="3" s="1"/>
  <c r="K63" i="3"/>
  <c r="J63" i="3"/>
  <c r="P63" i="3" s="1"/>
  <c r="Q62" i="3"/>
  <c r="N62" i="3"/>
  <c r="M62" i="3"/>
  <c r="L62" i="3"/>
  <c r="R62" i="3" s="1"/>
  <c r="K62" i="3"/>
  <c r="J62" i="3"/>
  <c r="P62" i="3" s="1"/>
  <c r="Q61" i="3"/>
  <c r="N61" i="3"/>
  <c r="M61" i="3"/>
  <c r="L61" i="3"/>
  <c r="R61" i="3" s="1"/>
  <c r="K61" i="3"/>
  <c r="J61" i="3"/>
  <c r="P61" i="3" s="1"/>
  <c r="Q60" i="3"/>
  <c r="N60" i="3"/>
  <c r="M60" i="3"/>
  <c r="L60" i="3"/>
  <c r="R60" i="3" s="1"/>
  <c r="K60" i="3"/>
  <c r="J60" i="3"/>
  <c r="P60" i="3" s="1"/>
  <c r="Q59" i="3"/>
  <c r="N59" i="3"/>
  <c r="M59" i="3"/>
  <c r="L59" i="3"/>
  <c r="R59" i="3" s="1"/>
  <c r="K59" i="3"/>
  <c r="J59" i="3"/>
  <c r="P59" i="3" s="1"/>
  <c r="Q58" i="3"/>
  <c r="N58" i="3"/>
  <c r="M58" i="3"/>
  <c r="L58" i="3"/>
  <c r="R58" i="3" s="1"/>
  <c r="K58" i="3"/>
  <c r="J58" i="3"/>
  <c r="P58" i="3" s="1"/>
  <c r="Q57" i="3"/>
  <c r="N57" i="3"/>
  <c r="M57" i="3"/>
  <c r="L57" i="3"/>
  <c r="R57" i="3" s="1"/>
  <c r="K57" i="3"/>
  <c r="J57" i="3"/>
  <c r="P57" i="3" s="1"/>
  <c r="Q56" i="3"/>
  <c r="N56" i="3"/>
  <c r="M56" i="3"/>
  <c r="L56" i="3"/>
  <c r="R56" i="3" s="1"/>
  <c r="K56" i="3"/>
  <c r="J56" i="3"/>
  <c r="P56" i="3" s="1"/>
  <c r="N55" i="3"/>
  <c r="M55" i="3"/>
  <c r="L55" i="3"/>
  <c r="R55" i="3" s="1"/>
  <c r="K55" i="3"/>
  <c r="J55" i="3"/>
  <c r="P55" i="3" s="1"/>
  <c r="Q54" i="3"/>
  <c r="N54" i="3"/>
  <c r="M54" i="3"/>
  <c r="L54" i="3"/>
  <c r="R54" i="3" s="1"/>
  <c r="K54" i="3"/>
  <c r="J54" i="3"/>
  <c r="P54" i="3" s="1"/>
  <c r="N53" i="3"/>
  <c r="M53" i="3"/>
  <c r="L53" i="3"/>
  <c r="R53" i="3" s="1"/>
  <c r="K53" i="3"/>
  <c r="J53" i="3"/>
  <c r="P53" i="3" s="1"/>
  <c r="Q52" i="3"/>
  <c r="N52" i="3"/>
  <c r="M52" i="3"/>
  <c r="L52" i="3"/>
  <c r="R52" i="3" s="1"/>
  <c r="K52" i="3"/>
  <c r="J52" i="3"/>
  <c r="P52" i="3" s="1"/>
  <c r="N51" i="3"/>
  <c r="M51" i="3"/>
  <c r="L51" i="3"/>
  <c r="R51" i="3" s="1"/>
  <c r="K51" i="3"/>
  <c r="J51" i="3"/>
  <c r="P51" i="3" s="1"/>
  <c r="Q50" i="3"/>
  <c r="N50" i="3"/>
  <c r="M50" i="3"/>
  <c r="L50" i="3"/>
  <c r="R50" i="3" s="1"/>
  <c r="K50" i="3"/>
  <c r="J50" i="3"/>
  <c r="P50" i="3" s="1"/>
  <c r="N49" i="3"/>
  <c r="M49" i="3"/>
  <c r="L49" i="3"/>
  <c r="R49" i="3" s="1"/>
  <c r="K49" i="3"/>
  <c r="J49" i="3"/>
  <c r="P49" i="3" s="1"/>
  <c r="Q48" i="3"/>
  <c r="N48" i="3"/>
  <c r="M48" i="3"/>
  <c r="L48" i="3"/>
  <c r="R48" i="3" s="1"/>
  <c r="K48" i="3"/>
  <c r="J48" i="3"/>
  <c r="P48" i="3" s="1"/>
  <c r="N47" i="3"/>
  <c r="M47" i="3"/>
  <c r="L47" i="3"/>
  <c r="R47" i="3" s="1"/>
  <c r="K47" i="3"/>
  <c r="J47" i="3"/>
  <c r="P47" i="3" s="1"/>
  <c r="Q46" i="3"/>
  <c r="N46" i="3"/>
  <c r="M46" i="3"/>
  <c r="L46" i="3"/>
  <c r="R46" i="3" s="1"/>
  <c r="K46" i="3"/>
  <c r="J46" i="3"/>
  <c r="P46" i="3" s="1"/>
  <c r="N45" i="3"/>
  <c r="M45" i="3"/>
  <c r="L45" i="3"/>
  <c r="R45" i="3" s="1"/>
  <c r="K45" i="3"/>
  <c r="J45" i="3"/>
  <c r="P45" i="3" s="1"/>
  <c r="Q44" i="3"/>
  <c r="N44" i="3"/>
  <c r="M44" i="3"/>
  <c r="L44" i="3"/>
  <c r="R44" i="3" s="1"/>
  <c r="K44" i="3"/>
  <c r="J44" i="3"/>
  <c r="P44" i="3" s="1"/>
  <c r="N43" i="3"/>
  <c r="M43" i="3"/>
  <c r="L43" i="3"/>
  <c r="R43" i="3" s="1"/>
  <c r="K43" i="3"/>
  <c r="J43" i="3"/>
  <c r="P43" i="3" s="1"/>
  <c r="Q42" i="3"/>
  <c r="N42" i="3"/>
  <c r="M42" i="3"/>
  <c r="L42" i="3"/>
  <c r="R42" i="3" s="1"/>
  <c r="K42" i="3"/>
  <c r="J42" i="3"/>
  <c r="P42" i="3" s="1"/>
  <c r="N41" i="3"/>
  <c r="M41" i="3"/>
  <c r="L41" i="3"/>
  <c r="R41" i="3" s="1"/>
  <c r="K41" i="3"/>
  <c r="J41" i="3"/>
  <c r="P41" i="3" s="1"/>
  <c r="Q40" i="3"/>
  <c r="N40" i="3"/>
  <c r="M40" i="3"/>
  <c r="L40" i="3"/>
  <c r="R40" i="3" s="1"/>
  <c r="K40" i="3"/>
  <c r="J40" i="3"/>
  <c r="P40" i="3" s="1"/>
  <c r="N39" i="3"/>
  <c r="M39" i="3"/>
  <c r="L39" i="3"/>
  <c r="R39" i="3" s="1"/>
  <c r="K39" i="3"/>
  <c r="J39" i="3"/>
  <c r="P39" i="3" s="1"/>
  <c r="Q38" i="3"/>
  <c r="N38" i="3"/>
  <c r="M38" i="3"/>
  <c r="L38" i="3"/>
  <c r="R38" i="3" s="1"/>
  <c r="K38" i="3"/>
  <c r="J38" i="3"/>
  <c r="P38" i="3" s="1"/>
  <c r="N37" i="3"/>
  <c r="M37" i="3"/>
  <c r="L37" i="3"/>
  <c r="R37" i="3" s="1"/>
  <c r="K37" i="3"/>
  <c r="J37" i="3"/>
  <c r="P37" i="3" s="1"/>
  <c r="Q36" i="3"/>
  <c r="N36" i="3"/>
  <c r="M36" i="3"/>
  <c r="L36" i="3"/>
  <c r="R36" i="3" s="1"/>
  <c r="K36" i="3"/>
  <c r="J36" i="3"/>
  <c r="P36" i="3" s="1"/>
  <c r="N35" i="3"/>
  <c r="M35" i="3"/>
  <c r="L35" i="3"/>
  <c r="R35" i="3" s="1"/>
  <c r="K35" i="3"/>
  <c r="J35" i="3"/>
  <c r="P35" i="3" s="1"/>
  <c r="Q34" i="3"/>
  <c r="N34" i="3"/>
  <c r="M34" i="3"/>
  <c r="L34" i="3"/>
  <c r="R34" i="3" s="1"/>
  <c r="K34" i="3"/>
  <c r="J34" i="3"/>
  <c r="P34" i="3" s="1"/>
  <c r="N33" i="3"/>
  <c r="M33" i="3"/>
  <c r="L33" i="3"/>
  <c r="R33" i="3" s="1"/>
  <c r="K33" i="3"/>
  <c r="J33" i="3"/>
  <c r="P33" i="3" s="1"/>
  <c r="Q32" i="3"/>
  <c r="N32" i="3"/>
  <c r="M32" i="3"/>
  <c r="L32" i="3"/>
  <c r="R32" i="3" s="1"/>
  <c r="K32" i="3"/>
  <c r="J32" i="3"/>
  <c r="P32" i="3" s="1"/>
  <c r="N31" i="3"/>
  <c r="M31" i="3"/>
  <c r="L31" i="3"/>
  <c r="R31" i="3" s="1"/>
  <c r="K31" i="3"/>
  <c r="J31" i="3"/>
  <c r="P31" i="3" s="1"/>
  <c r="Q30" i="3"/>
  <c r="N30" i="3"/>
  <c r="M30" i="3"/>
  <c r="L30" i="3"/>
  <c r="R30" i="3" s="1"/>
  <c r="K30" i="3"/>
  <c r="J30" i="3"/>
  <c r="P30" i="3" s="1"/>
  <c r="N29" i="3"/>
  <c r="M29" i="3"/>
  <c r="L29" i="3"/>
  <c r="R29" i="3" s="1"/>
  <c r="K29" i="3"/>
  <c r="J29" i="3"/>
  <c r="P29" i="3" s="1"/>
  <c r="Q28" i="3"/>
  <c r="N28" i="3"/>
  <c r="M28" i="3"/>
  <c r="L28" i="3"/>
  <c r="R28" i="3" s="1"/>
  <c r="K28" i="3"/>
  <c r="J28" i="3"/>
  <c r="P28" i="3" s="1"/>
  <c r="N27" i="3"/>
  <c r="M27" i="3"/>
  <c r="L27" i="3"/>
  <c r="R27" i="3" s="1"/>
  <c r="K27" i="3"/>
  <c r="J27" i="3"/>
  <c r="P27" i="3" s="1"/>
  <c r="Q26" i="3"/>
  <c r="N26" i="3"/>
  <c r="M26" i="3"/>
  <c r="L26" i="3"/>
  <c r="R26" i="3" s="1"/>
  <c r="K26" i="3"/>
  <c r="J26" i="3"/>
  <c r="P26" i="3" s="1"/>
  <c r="N25" i="3"/>
  <c r="M25" i="3"/>
  <c r="L25" i="3"/>
  <c r="R25" i="3" s="1"/>
  <c r="K25" i="3"/>
  <c r="J25" i="3"/>
  <c r="P25" i="3" s="1"/>
  <c r="Q24" i="3"/>
  <c r="N24" i="3"/>
  <c r="M24" i="3"/>
  <c r="L24" i="3"/>
  <c r="R24" i="3" s="1"/>
  <c r="K24" i="3"/>
  <c r="J24" i="3"/>
  <c r="P24" i="3" s="1"/>
  <c r="N23" i="3"/>
  <c r="M23" i="3"/>
  <c r="L23" i="3"/>
  <c r="R23" i="3" s="1"/>
  <c r="K23" i="3"/>
  <c r="J23" i="3"/>
  <c r="P23" i="3" s="1"/>
  <c r="Q22" i="3"/>
  <c r="N22" i="3"/>
  <c r="M22" i="3"/>
  <c r="L22" i="3"/>
  <c r="R22" i="3" s="1"/>
  <c r="K22" i="3"/>
  <c r="J22" i="3"/>
  <c r="P22" i="3" s="1"/>
  <c r="N21" i="3"/>
  <c r="M21" i="3"/>
  <c r="L21" i="3"/>
  <c r="R21" i="3" s="1"/>
  <c r="K21" i="3"/>
  <c r="J21" i="3"/>
  <c r="P21" i="3" s="1"/>
  <c r="Q20" i="3"/>
  <c r="N20" i="3"/>
  <c r="M20" i="3"/>
  <c r="L20" i="3"/>
  <c r="R20" i="3" s="1"/>
  <c r="K20" i="3"/>
  <c r="J20" i="3"/>
  <c r="P20" i="3" s="1"/>
  <c r="N19" i="3"/>
  <c r="M19" i="3"/>
  <c r="L19" i="3"/>
  <c r="R19" i="3" s="1"/>
  <c r="K19" i="3"/>
  <c r="J19" i="3"/>
  <c r="P19" i="3" s="1"/>
  <c r="Q18" i="3"/>
  <c r="N18" i="3"/>
  <c r="M18" i="3"/>
  <c r="L18" i="3"/>
  <c r="R18" i="3" s="1"/>
  <c r="K18" i="3"/>
  <c r="J18" i="3"/>
  <c r="P18" i="3" s="1"/>
  <c r="Q17" i="3"/>
  <c r="N17" i="3"/>
  <c r="M17" i="3"/>
  <c r="L17" i="3"/>
  <c r="R17" i="3" s="1"/>
  <c r="K17" i="3"/>
  <c r="J17" i="3"/>
  <c r="P17" i="3" s="1"/>
  <c r="N16" i="3"/>
  <c r="M16" i="3"/>
  <c r="L16" i="3"/>
  <c r="R16" i="3" s="1"/>
  <c r="K16" i="3"/>
  <c r="J16" i="3"/>
  <c r="P16" i="3" s="1"/>
  <c r="N15" i="3"/>
  <c r="M15" i="3"/>
  <c r="L15" i="3"/>
  <c r="Q15" i="3" s="1"/>
  <c r="K15" i="3"/>
  <c r="J15" i="3"/>
  <c r="P15" i="3" s="1"/>
  <c r="Q14" i="3"/>
  <c r="N14" i="3"/>
  <c r="M14" i="3"/>
  <c r="L14" i="3"/>
  <c r="R14" i="3" s="1"/>
  <c r="K14" i="3"/>
  <c r="J14" i="3"/>
  <c r="P14" i="3" s="1"/>
  <c r="Q13" i="3"/>
  <c r="N13" i="3"/>
  <c r="M13" i="3"/>
  <c r="L13" i="3"/>
  <c r="R13" i="3" s="1"/>
  <c r="K13" i="3"/>
  <c r="J13" i="3"/>
  <c r="P13" i="3" s="1"/>
  <c r="N12" i="3"/>
  <c r="M12" i="3"/>
  <c r="L12" i="3"/>
  <c r="R12" i="3" s="1"/>
  <c r="K12" i="3"/>
  <c r="J12" i="3"/>
  <c r="P12" i="3" s="1"/>
  <c r="N11" i="3"/>
  <c r="M11" i="3"/>
  <c r="L11" i="3"/>
  <c r="Q11" i="3" s="1"/>
  <c r="K11" i="3"/>
  <c r="J11" i="3"/>
  <c r="P11" i="3" s="1"/>
  <c r="Q10" i="3"/>
  <c r="N10" i="3"/>
  <c r="M10" i="3"/>
  <c r="L10" i="3"/>
  <c r="R10" i="3" s="1"/>
  <c r="K10" i="3"/>
  <c r="J10" i="3"/>
  <c r="P10" i="3" s="1"/>
  <c r="Q9" i="3"/>
  <c r="N9" i="3"/>
  <c r="M9" i="3"/>
  <c r="L9" i="3"/>
  <c r="R9" i="3" s="1"/>
  <c r="K9" i="3"/>
  <c r="J9" i="3"/>
  <c r="P9" i="3" s="1"/>
  <c r="N8" i="3"/>
  <c r="M8" i="3"/>
  <c r="L8" i="3"/>
  <c r="R8" i="3" s="1"/>
  <c r="K8" i="3"/>
  <c r="J8" i="3"/>
  <c r="P8" i="3" s="1"/>
  <c r="N7" i="3"/>
  <c r="M7" i="3"/>
  <c r="L7" i="3"/>
  <c r="Q7" i="3" s="1"/>
  <c r="K7" i="3"/>
  <c r="J7" i="3"/>
  <c r="P7" i="3" s="1"/>
  <c r="Q6" i="3"/>
  <c r="N6" i="3"/>
  <c r="M6" i="3"/>
  <c r="L6" i="3"/>
  <c r="R6" i="3" s="1"/>
  <c r="K6" i="3"/>
  <c r="J6" i="3"/>
  <c r="P6" i="3" s="1"/>
  <c r="Q5" i="3"/>
  <c r="N5" i="3"/>
  <c r="M5" i="3"/>
  <c r="L5" i="3"/>
  <c r="R5" i="3" s="1"/>
  <c r="K5" i="3"/>
  <c r="J5" i="3"/>
  <c r="P5" i="3" s="1"/>
  <c r="N4" i="3"/>
  <c r="M4" i="3"/>
  <c r="M168" i="3" s="1"/>
  <c r="L4" i="3"/>
  <c r="Q4" i="3" s="1"/>
  <c r="K4" i="3"/>
  <c r="K168" i="3" s="1"/>
  <c r="J4" i="3"/>
  <c r="AA151" i="2"/>
  <c r="Z151" i="2"/>
  <c r="Y151" i="2"/>
  <c r="X151" i="2"/>
  <c r="V151" i="2"/>
  <c r="R151" i="2"/>
  <c r="P151" i="2"/>
  <c r="N151" i="2"/>
  <c r="AA150" i="2"/>
  <c r="Z150" i="2"/>
  <c r="Y150" i="2"/>
  <c r="X150" i="2"/>
  <c r="V150" i="2"/>
  <c r="R150" i="2"/>
  <c r="P150" i="2"/>
  <c r="AA149" i="2"/>
  <c r="Z149" i="2"/>
  <c r="Y149" i="2"/>
  <c r="X149" i="2"/>
  <c r="V149" i="2"/>
  <c r="R149" i="2"/>
  <c r="P149" i="2"/>
  <c r="Y148" i="2"/>
  <c r="X148" i="2"/>
  <c r="V148" i="2"/>
  <c r="R148" i="2"/>
  <c r="P148" i="2"/>
  <c r="Y147" i="2"/>
  <c r="AA147" i="2" s="1"/>
  <c r="X147" i="2"/>
  <c r="V147" i="2"/>
  <c r="R147" i="2"/>
  <c r="P147" i="2"/>
  <c r="AA146" i="2"/>
  <c r="Z146" i="2"/>
  <c r="Y146" i="2"/>
  <c r="X146" i="2"/>
  <c r="V146" i="2"/>
  <c r="R146" i="2"/>
  <c r="P146" i="2"/>
  <c r="N146" i="2"/>
  <c r="AA145" i="2"/>
  <c r="Z145" i="2"/>
  <c r="Y145" i="2"/>
  <c r="X145" i="2"/>
  <c r="V145" i="2"/>
  <c r="R145" i="2"/>
  <c r="P145" i="2"/>
  <c r="AA144" i="2"/>
  <c r="Z144" i="2"/>
  <c r="Y144" i="2"/>
  <c r="X144" i="2"/>
  <c r="V144" i="2"/>
  <c r="R144" i="2"/>
  <c r="P144" i="2"/>
  <c r="Y143" i="2"/>
  <c r="X143" i="2"/>
  <c r="V143" i="2"/>
  <c r="R143" i="2"/>
  <c r="P143" i="2"/>
  <c r="Y142" i="2"/>
  <c r="AA142" i="2" s="1"/>
  <c r="X142" i="2"/>
  <c r="V142" i="2"/>
  <c r="R142" i="2"/>
  <c r="P142" i="2"/>
  <c r="AA141" i="2"/>
  <c r="Z141" i="2"/>
  <c r="Y141" i="2"/>
  <c r="X141" i="2"/>
  <c r="V141" i="2"/>
  <c r="R141" i="2"/>
  <c r="P141" i="2"/>
  <c r="AA140" i="2"/>
  <c r="Z140" i="2"/>
  <c r="Y140" i="2"/>
  <c r="X140" i="2"/>
  <c r="V140" i="2"/>
  <c r="R140" i="2"/>
  <c r="P140" i="2"/>
  <c r="Y139" i="2"/>
  <c r="X139" i="2"/>
  <c r="V139" i="2"/>
  <c r="R139" i="2"/>
  <c r="P139" i="2"/>
  <c r="Y138" i="2"/>
  <c r="AA138" i="2" s="1"/>
  <c r="X138" i="2"/>
  <c r="V138" i="2"/>
  <c r="R138" i="2"/>
  <c r="P138" i="2"/>
  <c r="AA137" i="2"/>
  <c r="Z137" i="2"/>
  <c r="Y137" i="2"/>
  <c r="X137" i="2"/>
  <c r="V137" i="2"/>
  <c r="R137" i="2"/>
  <c r="P137" i="2"/>
  <c r="AA136" i="2"/>
  <c r="Z136" i="2"/>
  <c r="Y136" i="2"/>
  <c r="X136" i="2"/>
  <c r="V136" i="2"/>
  <c r="R136" i="2"/>
  <c r="P136" i="2"/>
  <c r="Y135" i="2"/>
  <c r="X135" i="2"/>
  <c r="V135" i="2"/>
  <c r="R135" i="2"/>
  <c r="P135" i="2"/>
  <c r="Y134" i="2"/>
  <c r="AA134" i="2" s="1"/>
  <c r="X134" i="2"/>
  <c r="V134" i="2"/>
  <c r="R134" i="2"/>
  <c r="P134" i="2"/>
  <c r="AA133" i="2"/>
  <c r="Z133" i="2"/>
  <c r="Y133" i="2"/>
  <c r="X133" i="2"/>
  <c r="V133" i="2"/>
  <c r="R133" i="2"/>
  <c r="P133" i="2"/>
  <c r="AA132" i="2"/>
  <c r="Z132" i="2"/>
  <c r="Y132" i="2"/>
  <c r="X132" i="2"/>
  <c r="V132" i="2"/>
  <c r="R132" i="2"/>
  <c r="P132" i="2"/>
  <c r="Y131" i="2"/>
  <c r="X131" i="2"/>
  <c r="V131" i="2"/>
  <c r="R131" i="2"/>
  <c r="P131" i="2"/>
  <c r="N131" i="2"/>
  <c r="Y130" i="2"/>
  <c r="X130" i="2"/>
  <c r="V130" i="2"/>
  <c r="R130" i="2"/>
  <c r="P130" i="2"/>
  <c r="Y129" i="2"/>
  <c r="AA129" i="2" s="1"/>
  <c r="X129" i="2"/>
  <c r="V129" i="2"/>
  <c r="R129" i="2"/>
  <c r="P129" i="2"/>
  <c r="AA128" i="2"/>
  <c r="Z128" i="2"/>
  <c r="Y128" i="2"/>
  <c r="X128" i="2"/>
  <c r="V128" i="2"/>
  <c r="R128" i="2"/>
  <c r="P128" i="2"/>
  <c r="AA127" i="2"/>
  <c r="Z127" i="2"/>
  <c r="Y127" i="2"/>
  <c r="X127" i="2"/>
  <c r="V127" i="2"/>
  <c r="R127" i="2"/>
  <c r="P127" i="2"/>
  <c r="Y126" i="2"/>
  <c r="X126" i="2"/>
  <c r="V126" i="2"/>
  <c r="R126" i="2"/>
  <c r="P126" i="2"/>
  <c r="N126" i="2"/>
  <c r="Y125" i="2"/>
  <c r="X125" i="2"/>
  <c r="V125" i="2"/>
  <c r="R125" i="2"/>
  <c r="P125" i="2"/>
  <c r="N125" i="2"/>
  <c r="Y124" i="2"/>
  <c r="X124" i="2"/>
  <c r="V124" i="2"/>
  <c r="R124" i="2"/>
  <c r="P124" i="2"/>
  <c r="Y123" i="2"/>
  <c r="AA123" i="2" s="1"/>
  <c r="X123" i="2"/>
  <c r="V123" i="2"/>
  <c r="R123" i="2"/>
  <c r="P123" i="2"/>
  <c r="AA122" i="2"/>
  <c r="Z122" i="2"/>
  <c r="Y122" i="2"/>
  <c r="X122" i="2"/>
  <c r="V122" i="2"/>
  <c r="R122" i="2"/>
  <c r="P122" i="2"/>
  <c r="N122" i="2"/>
  <c r="AA121" i="2"/>
  <c r="Z121" i="2"/>
  <c r="Y121" i="2"/>
  <c r="X121" i="2"/>
  <c r="V121" i="2"/>
  <c r="R121" i="2"/>
  <c r="P121" i="2"/>
  <c r="N121" i="2"/>
  <c r="AA120" i="2"/>
  <c r="Z120" i="2"/>
  <c r="Y120" i="2"/>
  <c r="X120" i="2"/>
  <c r="V120" i="2"/>
  <c r="R120" i="2"/>
  <c r="P120" i="2"/>
  <c r="N120" i="2"/>
  <c r="AA119" i="2"/>
  <c r="Z119" i="2"/>
  <c r="Y119" i="2"/>
  <c r="X119" i="2"/>
  <c r="V119" i="2"/>
  <c r="R119" i="2"/>
  <c r="P119" i="2"/>
  <c r="AA118" i="2"/>
  <c r="Z118" i="2"/>
  <c r="Y118" i="2"/>
  <c r="X118" i="2"/>
  <c r="V118" i="2"/>
  <c r="R118" i="2"/>
  <c r="P118" i="2"/>
  <c r="Y117" i="2"/>
  <c r="X117" i="2"/>
  <c r="V117" i="2"/>
  <c r="R117" i="2"/>
  <c r="P117" i="2"/>
  <c r="N117" i="2"/>
  <c r="Z116" i="2"/>
  <c r="Y116" i="2"/>
  <c r="AA116" i="2" s="1"/>
  <c r="X116" i="2"/>
  <c r="V116" i="2"/>
  <c r="R116" i="2"/>
  <c r="P116" i="2"/>
  <c r="Y115" i="2"/>
  <c r="X115" i="2"/>
  <c r="V115" i="2"/>
  <c r="R115" i="2"/>
  <c r="P115" i="2"/>
  <c r="AA114" i="2"/>
  <c r="Z114" i="2"/>
  <c r="Y114" i="2"/>
  <c r="X114" i="2"/>
  <c r="V114" i="2"/>
  <c r="R114" i="2"/>
  <c r="P114" i="2"/>
  <c r="AA113" i="2"/>
  <c r="Z113" i="2"/>
  <c r="Y113" i="2"/>
  <c r="X113" i="2"/>
  <c r="V113" i="2"/>
  <c r="R113" i="2"/>
  <c r="P113" i="2"/>
  <c r="Z112" i="2"/>
  <c r="Y112" i="2"/>
  <c r="AA112" i="2" s="1"/>
  <c r="X112" i="2"/>
  <c r="V112" i="2"/>
  <c r="R112" i="2"/>
  <c r="P112" i="2"/>
  <c r="Y111" i="2"/>
  <c r="X111" i="2"/>
  <c r="V111" i="2"/>
  <c r="R111" i="2"/>
  <c r="P111" i="2"/>
  <c r="AA110" i="2"/>
  <c r="Z110" i="2"/>
  <c r="Y110" i="2"/>
  <c r="X110" i="2"/>
  <c r="V110" i="2"/>
  <c r="R110" i="2"/>
  <c r="P110" i="2"/>
  <c r="N110" i="2"/>
  <c r="AA109" i="2"/>
  <c r="Z109" i="2"/>
  <c r="Y109" i="2"/>
  <c r="X109" i="2"/>
  <c r="V109" i="2"/>
  <c r="R109" i="2"/>
  <c r="P109" i="2"/>
  <c r="N109" i="2"/>
  <c r="X108" i="2"/>
  <c r="V108" i="2"/>
  <c r="R108" i="2"/>
  <c r="Q108" i="2"/>
  <c r="Y108" i="2" s="1"/>
  <c r="Z108" i="2" s="1"/>
  <c r="P108" i="2"/>
  <c r="N108" i="2"/>
  <c r="Y107" i="2"/>
  <c r="X107" i="2"/>
  <c r="V107" i="2"/>
  <c r="R107" i="2"/>
  <c r="P107" i="2"/>
  <c r="N107" i="2"/>
  <c r="Y106" i="2"/>
  <c r="X106" i="2"/>
  <c r="V106" i="2"/>
  <c r="R106" i="2"/>
  <c r="P106" i="2"/>
  <c r="N106" i="2"/>
  <c r="Y105" i="2"/>
  <c r="X105" i="2"/>
  <c r="V105" i="2"/>
  <c r="R105" i="2"/>
  <c r="P105" i="2"/>
  <c r="N105" i="2"/>
  <c r="Y104" i="2"/>
  <c r="X104" i="2"/>
  <c r="V104" i="2"/>
  <c r="R104" i="2"/>
  <c r="P104" i="2"/>
  <c r="N104" i="2"/>
  <c r="Y103" i="2"/>
  <c r="X103" i="2"/>
  <c r="V103" i="2"/>
  <c r="R103" i="2"/>
  <c r="P103" i="2"/>
  <c r="AA102" i="2"/>
  <c r="Z102" i="2"/>
  <c r="Y102" i="2"/>
  <c r="X102" i="2"/>
  <c r="V102" i="2"/>
  <c r="R102" i="2"/>
  <c r="P102" i="2"/>
  <c r="AA101" i="2"/>
  <c r="Z101" i="2"/>
  <c r="Y101" i="2"/>
  <c r="X101" i="2"/>
  <c r="V101" i="2"/>
  <c r="R101" i="2"/>
  <c r="P101" i="2"/>
  <c r="Y100" i="2"/>
  <c r="AA100" i="2" s="1"/>
  <c r="X100" i="2"/>
  <c r="V100" i="2"/>
  <c r="R100" i="2"/>
  <c r="P100" i="2"/>
  <c r="N100" i="2"/>
  <c r="Z99" i="2"/>
  <c r="Y99" i="2"/>
  <c r="AA99" i="2" s="1"/>
  <c r="X99" i="2"/>
  <c r="V99" i="2"/>
  <c r="R99" i="2"/>
  <c r="P99" i="2"/>
  <c r="N99" i="2"/>
  <c r="Z98" i="2"/>
  <c r="Y98" i="2"/>
  <c r="AA98" i="2" s="1"/>
  <c r="X98" i="2"/>
  <c r="V98" i="2"/>
  <c r="R98" i="2"/>
  <c r="P98" i="2"/>
  <c r="Y97" i="2"/>
  <c r="X97" i="2"/>
  <c r="V97" i="2"/>
  <c r="R97" i="2"/>
  <c r="P97" i="2"/>
  <c r="N97" i="2"/>
  <c r="Y96" i="2"/>
  <c r="X96" i="2"/>
  <c r="V96" i="2"/>
  <c r="R96" i="2"/>
  <c r="P96" i="2"/>
  <c r="AA95" i="2"/>
  <c r="Z95" i="2"/>
  <c r="Y95" i="2"/>
  <c r="X95" i="2"/>
  <c r="V95" i="2"/>
  <c r="R95" i="2"/>
  <c r="P95" i="2"/>
  <c r="AA94" i="2"/>
  <c r="Z94" i="2"/>
  <c r="Y94" i="2"/>
  <c r="X94" i="2"/>
  <c r="V94" i="2"/>
  <c r="R94" i="2"/>
  <c r="P94" i="2"/>
  <c r="Y93" i="2"/>
  <c r="AA93" i="2" s="1"/>
  <c r="X93" i="2"/>
  <c r="V93" i="2"/>
  <c r="R93" i="2"/>
  <c r="P93" i="2"/>
  <c r="Y92" i="2"/>
  <c r="X92" i="2"/>
  <c r="V92" i="2"/>
  <c r="R92" i="2"/>
  <c r="P92" i="2"/>
  <c r="AA91" i="2"/>
  <c r="Z91" i="2"/>
  <c r="Y91" i="2"/>
  <c r="X91" i="2"/>
  <c r="V91" i="2"/>
  <c r="R91" i="2"/>
  <c r="P91" i="2"/>
  <c r="AA90" i="2"/>
  <c r="Z90" i="2"/>
  <c r="Y90" i="2"/>
  <c r="X90" i="2"/>
  <c r="V90" i="2"/>
  <c r="T90" i="2"/>
  <c r="R90" i="2"/>
  <c r="P90" i="2"/>
  <c r="N90" i="2"/>
  <c r="AA89" i="2"/>
  <c r="Z89" i="2"/>
  <c r="Y89" i="2"/>
  <c r="X89" i="2"/>
  <c r="V89" i="2"/>
  <c r="T89" i="2"/>
  <c r="R89" i="2"/>
  <c r="P89" i="2"/>
  <c r="N89" i="2"/>
  <c r="Y88" i="2"/>
  <c r="X88" i="2"/>
  <c r="V88" i="2"/>
  <c r="T88" i="2"/>
  <c r="R88" i="2"/>
  <c r="P88" i="2"/>
  <c r="AA87" i="2"/>
  <c r="Y87" i="2"/>
  <c r="Z87" i="2" s="1"/>
  <c r="X87" i="2"/>
  <c r="V87" i="2"/>
  <c r="T87" i="2"/>
  <c r="R87" i="2"/>
  <c r="P87" i="2"/>
  <c r="N87" i="2"/>
  <c r="Z86" i="2"/>
  <c r="Y86" i="2"/>
  <c r="AA86" i="2" s="1"/>
  <c r="X86" i="2"/>
  <c r="V86" i="2"/>
  <c r="T86" i="2"/>
  <c r="R86" i="2"/>
  <c r="P86" i="2"/>
  <c r="Z85" i="2"/>
  <c r="Y85" i="2"/>
  <c r="AA85" i="2" s="1"/>
  <c r="X85" i="2"/>
  <c r="V85" i="2"/>
  <c r="T85" i="2"/>
  <c r="R85" i="2"/>
  <c r="P85" i="2"/>
  <c r="N85" i="2"/>
  <c r="AA84" i="2"/>
  <c r="Z84" i="2"/>
  <c r="Y84" i="2"/>
  <c r="X84" i="2"/>
  <c r="V84" i="2"/>
  <c r="T84" i="2"/>
  <c r="T153" i="2" s="1"/>
  <c r="R84" i="2"/>
  <c r="P84" i="2"/>
  <c r="N84" i="2"/>
  <c r="AA83" i="2"/>
  <c r="Z83" i="2"/>
  <c r="Y83" i="2"/>
  <c r="X83" i="2"/>
  <c r="V83" i="2"/>
  <c r="T83" i="2"/>
  <c r="R83" i="2"/>
  <c r="P83" i="2"/>
  <c r="N83" i="2"/>
  <c r="Y82" i="2"/>
  <c r="Z82" i="2" s="1"/>
  <c r="X82" i="2"/>
  <c r="V82" i="2"/>
  <c r="R82" i="2"/>
  <c r="P82" i="2"/>
  <c r="N82" i="2"/>
  <c r="AA81" i="2"/>
  <c r="Y81" i="2"/>
  <c r="Z81" i="2" s="1"/>
  <c r="X81" i="2"/>
  <c r="V81" i="2"/>
  <c r="R81" i="2"/>
  <c r="P81" i="2"/>
  <c r="N81" i="2"/>
  <c r="AA80" i="2"/>
  <c r="Y80" i="2"/>
  <c r="Z80" i="2" s="1"/>
  <c r="X80" i="2"/>
  <c r="V80" i="2"/>
  <c r="R80" i="2"/>
  <c r="P80" i="2"/>
  <c r="N80" i="2"/>
  <c r="Y79" i="2"/>
  <c r="Z79" i="2" s="1"/>
  <c r="X79" i="2"/>
  <c r="V79" i="2"/>
  <c r="R79" i="2"/>
  <c r="P79" i="2"/>
  <c r="N79" i="2"/>
  <c r="Y78" i="2"/>
  <c r="Z78" i="2" s="1"/>
  <c r="X78" i="2"/>
  <c r="V78" i="2"/>
  <c r="R78" i="2"/>
  <c r="P78" i="2"/>
  <c r="N78" i="2"/>
  <c r="AA77" i="2"/>
  <c r="Y77" i="2"/>
  <c r="Z77" i="2" s="1"/>
  <c r="X77" i="2"/>
  <c r="V77" i="2"/>
  <c r="R77" i="2"/>
  <c r="P77" i="2"/>
  <c r="AA76" i="2"/>
  <c r="Z76" i="2"/>
  <c r="Y76" i="2"/>
  <c r="X76" i="2"/>
  <c r="V76" i="2"/>
  <c r="R76" i="2"/>
  <c r="P76" i="2"/>
  <c r="N76" i="2"/>
  <c r="AA75" i="2"/>
  <c r="Z75" i="2"/>
  <c r="Y75" i="2"/>
  <c r="X75" i="2"/>
  <c r="V75" i="2"/>
  <c r="R75" i="2"/>
  <c r="P75" i="2"/>
  <c r="N75" i="2"/>
  <c r="AA74" i="2"/>
  <c r="Z74" i="2"/>
  <c r="Y74" i="2"/>
  <c r="X74" i="2"/>
  <c r="V74" i="2"/>
  <c r="R74" i="2"/>
  <c r="P74" i="2"/>
  <c r="Y73" i="2"/>
  <c r="AA73" i="2" s="1"/>
  <c r="X73" i="2"/>
  <c r="V73" i="2"/>
  <c r="R73" i="2"/>
  <c r="P73" i="2"/>
  <c r="Z72" i="2"/>
  <c r="Y72" i="2"/>
  <c r="AA72" i="2" s="1"/>
  <c r="X72" i="2"/>
  <c r="V72" i="2"/>
  <c r="R72" i="2"/>
  <c r="P72" i="2"/>
  <c r="N72" i="2"/>
  <c r="Z71" i="2"/>
  <c r="Y71" i="2"/>
  <c r="AA71" i="2" s="1"/>
  <c r="X71" i="2"/>
  <c r="V71" i="2"/>
  <c r="R71" i="2"/>
  <c r="P71" i="2"/>
  <c r="Y70" i="2"/>
  <c r="Z70" i="2" s="1"/>
  <c r="X70" i="2"/>
  <c r="V70" i="2"/>
  <c r="R70" i="2"/>
  <c r="P70" i="2"/>
  <c r="N70" i="2"/>
  <c r="AA69" i="2"/>
  <c r="Y69" i="2"/>
  <c r="Z69" i="2" s="1"/>
  <c r="X69" i="2"/>
  <c r="V69" i="2"/>
  <c r="R69" i="2"/>
  <c r="P69" i="2"/>
  <c r="N69" i="2"/>
  <c r="AA68" i="2"/>
  <c r="Y68" i="2"/>
  <c r="Z68" i="2" s="1"/>
  <c r="X68" i="2"/>
  <c r="V68" i="2"/>
  <c r="R68" i="2"/>
  <c r="P68" i="2"/>
  <c r="AA67" i="2"/>
  <c r="Z67" i="2"/>
  <c r="Y67" i="2"/>
  <c r="X67" i="2"/>
  <c r="V67" i="2"/>
  <c r="R67" i="2"/>
  <c r="P67" i="2"/>
  <c r="AA66" i="2"/>
  <c r="Y66" i="2"/>
  <c r="Z66" i="2" s="1"/>
  <c r="X66" i="2"/>
  <c r="V66" i="2"/>
  <c r="R66" i="2"/>
  <c r="P66" i="2"/>
  <c r="Z65" i="2"/>
  <c r="Y65" i="2"/>
  <c r="AA65" i="2" s="1"/>
  <c r="X65" i="2"/>
  <c r="V65" i="2"/>
  <c r="R65" i="2"/>
  <c r="P65" i="2"/>
  <c r="Y64" i="2"/>
  <c r="Z64" i="2" s="1"/>
  <c r="X64" i="2"/>
  <c r="V64" i="2"/>
  <c r="R64" i="2"/>
  <c r="P64" i="2"/>
  <c r="AA63" i="2"/>
  <c r="Z63" i="2"/>
  <c r="Y63" i="2"/>
  <c r="X63" i="2"/>
  <c r="V63" i="2"/>
  <c r="R63" i="2"/>
  <c r="P63" i="2"/>
  <c r="Z62" i="2"/>
  <c r="Y62" i="2"/>
  <c r="AA62" i="2" s="1"/>
  <c r="X62" i="2"/>
  <c r="V62" i="2"/>
  <c r="R62" i="2"/>
  <c r="P62" i="2"/>
  <c r="N62" i="2"/>
  <c r="Z61" i="2"/>
  <c r="Y61" i="2"/>
  <c r="AA61" i="2" s="1"/>
  <c r="X61" i="2"/>
  <c r="V61" i="2"/>
  <c r="R61" i="2"/>
  <c r="P61" i="2"/>
  <c r="Y60" i="2"/>
  <c r="AA60" i="2" s="1"/>
  <c r="X60" i="2"/>
  <c r="V60" i="2"/>
  <c r="R60" i="2"/>
  <c r="P60" i="2"/>
  <c r="AA59" i="2"/>
  <c r="Y59" i="2"/>
  <c r="Z59" i="2" s="1"/>
  <c r="X59" i="2"/>
  <c r="V59" i="2"/>
  <c r="R59" i="2"/>
  <c r="P59" i="2"/>
  <c r="AA58" i="2"/>
  <c r="Z58" i="2"/>
  <c r="Y58" i="2"/>
  <c r="X58" i="2"/>
  <c r="V58" i="2"/>
  <c r="R58" i="2"/>
  <c r="P58" i="2"/>
  <c r="AA57" i="2"/>
  <c r="Y57" i="2"/>
  <c r="Z57" i="2" s="1"/>
  <c r="X57" i="2"/>
  <c r="V57" i="2"/>
  <c r="R57" i="2"/>
  <c r="P57" i="2"/>
  <c r="N57" i="2"/>
  <c r="AA56" i="2"/>
  <c r="Y56" i="2"/>
  <c r="Z56" i="2" s="1"/>
  <c r="X56" i="2"/>
  <c r="V56" i="2"/>
  <c r="R56" i="2"/>
  <c r="P56" i="2"/>
  <c r="N56" i="2"/>
  <c r="AA55" i="2"/>
  <c r="Y55" i="2"/>
  <c r="Z55" i="2" s="1"/>
  <c r="X55" i="2"/>
  <c r="V55" i="2"/>
  <c r="R55" i="2"/>
  <c r="P55" i="2"/>
  <c r="Z54" i="2"/>
  <c r="Y54" i="2"/>
  <c r="AA54" i="2" s="1"/>
  <c r="X54" i="2"/>
  <c r="V54" i="2"/>
  <c r="R54" i="2"/>
  <c r="P54" i="2"/>
  <c r="Y53" i="2"/>
  <c r="Z53" i="2" s="1"/>
  <c r="X53" i="2"/>
  <c r="V53" i="2"/>
  <c r="R53" i="2"/>
  <c r="P53" i="2"/>
  <c r="N53" i="2"/>
  <c r="AA52" i="2"/>
  <c r="Y52" i="2"/>
  <c r="Z52" i="2" s="1"/>
  <c r="X52" i="2"/>
  <c r="V52" i="2"/>
  <c r="R52" i="2"/>
  <c r="P52" i="2"/>
  <c r="N52" i="2"/>
  <c r="AA51" i="2"/>
  <c r="Y51" i="2"/>
  <c r="Z51" i="2" s="1"/>
  <c r="X51" i="2"/>
  <c r="V51" i="2"/>
  <c r="R51" i="2"/>
  <c r="P51" i="2"/>
  <c r="N51" i="2"/>
  <c r="Y50" i="2"/>
  <c r="Z50" i="2" s="1"/>
  <c r="X50" i="2"/>
  <c r="V50" i="2"/>
  <c r="R50" i="2"/>
  <c r="P50" i="2"/>
  <c r="N50" i="2"/>
  <c r="Y49" i="2"/>
  <c r="Z49" i="2" s="1"/>
  <c r="X49" i="2"/>
  <c r="V49" i="2"/>
  <c r="R49" i="2"/>
  <c r="P49" i="2"/>
  <c r="AA48" i="2"/>
  <c r="Z48" i="2"/>
  <c r="Y48" i="2"/>
  <c r="X48" i="2"/>
  <c r="V48" i="2"/>
  <c r="R48" i="2"/>
  <c r="P48" i="2"/>
  <c r="Z47" i="2"/>
  <c r="Y47" i="2"/>
  <c r="AA47" i="2" s="1"/>
  <c r="X47" i="2"/>
  <c r="V47" i="2"/>
  <c r="R47" i="2"/>
  <c r="P47" i="2"/>
  <c r="N47" i="2"/>
  <c r="Z46" i="2"/>
  <c r="Y46" i="2"/>
  <c r="AA46" i="2" s="1"/>
  <c r="X46" i="2"/>
  <c r="V46" i="2"/>
  <c r="R46" i="2"/>
  <c r="P46" i="2"/>
  <c r="N46" i="2"/>
  <c r="Z45" i="2"/>
  <c r="Y45" i="2"/>
  <c r="AA45" i="2" s="1"/>
  <c r="X45" i="2"/>
  <c r="V45" i="2"/>
  <c r="R45" i="2"/>
  <c r="P45" i="2"/>
  <c r="N45" i="2"/>
  <c r="Z44" i="2"/>
  <c r="Y44" i="2"/>
  <c r="AA44" i="2" s="1"/>
  <c r="X44" i="2"/>
  <c r="V44" i="2"/>
  <c r="R44" i="2"/>
  <c r="P44" i="2"/>
  <c r="Y43" i="2"/>
  <c r="AA43" i="2" s="1"/>
  <c r="X43" i="2"/>
  <c r="V43" i="2"/>
  <c r="R43" i="2"/>
  <c r="P43" i="2"/>
  <c r="N43" i="2"/>
  <c r="Z42" i="2"/>
  <c r="Y42" i="2"/>
  <c r="AA42" i="2" s="1"/>
  <c r="X42" i="2"/>
  <c r="V42" i="2"/>
  <c r="R42" i="2"/>
  <c r="P42" i="2"/>
  <c r="Y41" i="2"/>
  <c r="Z41" i="2" s="1"/>
  <c r="X41" i="2"/>
  <c r="V41" i="2"/>
  <c r="R41" i="2"/>
  <c r="P41" i="2"/>
  <c r="N41" i="2"/>
  <c r="Y40" i="2"/>
  <c r="Z40" i="2" s="1"/>
  <c r="X40" i="2"/>
  <c r="V40" i="2"/>
  <c r="R40" i="2"/>
  <c r="P40" i="2"/>
  <c r="N40" i="2"/>
  <c r="AA39" i="2"/>
  <c r="Y39" i="2"/>
  <c r="Z39" i="2" s="1"/>
  <c r="X39" i="2"/>
  <c r="V39" i="2"/>
  <c r="R39" i="2"/>
  <c r="P39" i="2"/>
  <c r="N39" i="2"/>
  <c r="AA38" i="2"/>
  <c r="Y38" i="2"/>
  <c r="Z38" i="2" s="1"/>
  <c r="X38" i="2"/>
  <c r="V38" i="2"/>
  <c r="R38" i="2"/>
  <c r="P38" i="2"/>
  <c r="AA37" i="2"/>
  <c r="Z37" i="2"/>
  <c r="Y37" i="2"/>
  <c r="X37" i="2"/>
  <c r="V37" i="2"/>
  <c r="R37" i="2"/>
  <c r="P37" i="2"/>
  <c r="AA36" i="2"/>
  <c r="Y36" i="2"/>
  <c r="Z36" i="2" s="1"/>
  <c r="X36" i="2"/>
  <c r="V36" i="2"/>
  <c r="R36" i="2"/>
  <c r="P36" i="2"/>
  <c r="Z35" i="2"/>
  <c r="Y35" i="2"/>
  <c r="AA35" i="2" s="1"/>
  <c r="X35" i="2"/>
  <c r="V35" i="2"/>
  <c r="R35" i="2"/>
  <c r="P35" i="2"/>
  <c r="N35" i="2"/>
  <c r="Y34" i="2"/>
  <c r="AA34" i="2" s="1"/>
  <c r="X34" i="2"/>
  <c r="V34" i="2"/>
  <c r="R34" i="2"/>
  <c r="P34" i="2"/>
  <c r="AA33" i="2"/>
  <c r="Z33" i="2"/>
  <c r="Y33" i="2"/>
  <c r="X33" i="2"/>
  <c r="V33" i="2"/>
  <c r="R33" i="2"/>
  <c r="P33" i="2"/>
  <c r="N33" i="2"/>
  <c r="AA32" i="2"/>
  <c r="Z32" i="2"/>
  <c r="Y32" i="2"/>
  <c r="X32" i="2"/>
  <c r="V32" i="2"/>
  <c r="R32" i="2"/>
  <c r="P32" i="2"/>
  <c r="N32" i="2"/>
  <c r="AA31" i="2"/>
  <c r="Z31" i="2"/>
  <c r="Y31" i="2"/>
  <c r="X31" i="2"/>
  <c r="V31" i="2"/>
  <c r="R31" i="2"/>
  <c r="P31" i="2"/>
  <c r="N31" i="2"/>
  <c r="AA30" i="2"/>
  <c r="Z30" i="2"/>
  <c r="Y30" i="2"/>
  <c r="X30" i="2"/>
  <c r="V30" i="2"/>
  <c r="R30" i="2"/>
  <c r="P30" i="2"/>
  <c r="Z29" i="2"/>
  <c r="Y29" i="2"/>
  <c r="AA29" i="2" s="1"/>
  <c r="X29" i="2"/>
  <c r="V29" i="2"/>
  <c r="R29" i="2"/>
  <c r="P29" i="2"/>
  <c r="N29" i="2"/>
  <c r="Z28" i="2"/>
  <c r="Y28" i="2"/>
  <c r="AA28" i="2" s="1"/>
  <c r="X28" i="2"/>
  <c r="V28" i="2"/>
  <c r="R28" i="2"/>
  <c r="P28" i="2"/>
  <c r="N28" i="2"/>
  <c r="Z27" i="2"/>
  <c r="Y27" i="2"/>
  <c r="AA27" i="2" s="1"/>
  <c r="X27" i="2"/>
  <c r="V27" i="2"/>
  <c r="R27" i="2"/>
  <c r="P27" i="2"/>
  <c r="Y26" i="2"/>
  <c r="AA26" i="2" s="1"/>
  <c r="X26" i="2"/>
  <c r="V26" i="2"/>
  <c r="R26" i="2"/>
  <c r="P26" i="2"/>
  <c r="AA25" i="2"/>
  <c r="Y25" i="2"/>
  <c r="Z25" i="2" s="1"/>
  <c r="X25" i="2"/>
  <c r="V25" i="2"/>
  <c r="R25" i="2"/>
  <c r="P25" i="2"/>
  <c r="N25" i="2"/>
  <c r="Y24" i="2"/>
  <c r="Z24" i="2" s="1"/>
  <c r="X24" i="2"/>
  <c r="V24" i="2"/>
  <c r="R24" i="2"/>
  <c r="P24" i="2"/>
  <c r="N24" i="2"/>
  <c r="AA23" i="2"/>
  <c r="Y23" i="2"/>
  <c r="X23" i="2"/>
  <c r="V23" i="2"/>
  <c r="R23" i="2"/>
  <c r="P23" i="2"/>
  <c r="AA22" i="2"/>
  <c r="Y22" i="2"/>
  <c r="X22" i="2"/>
  <c r="V22" i="2"/>
  <c r="R22" i="2"/>
  <c r="P22" i="2"/>
  <c r="AA21" i="2"/>
  <c r="Y21" i="2"/>
  <c r="X21" i="2"/>
  <c r="V21" i="2"/>
  <c r="R21" i="2"/>
  <c r="P21" i="2"/>
  <c r="AA20" i="2"/>
  <c r="Y20" i="2"/>
  <c r="X20" i="2"/>
  <c r="V20" i="2"/>
  <c r="R20" i="2"/>
  <c r="P20" i="2"/>
  <c r="AA19" i="2"/>
  <c r="Y19" i="2"/>
  <c r="X19" i="2"/>
  <c r="V19" i="2"/>
  <c r="R19" i="2"/>
  <c r="P19" i="2"/>
  <c r="AA18" i="2"/>
  <c r="Y18" i="2"/>
  <c r="X18" i="2"/>
  <c r="V18" i="2"/>
  <c r="R18" i="2"/>
  <c r="P18" i="2"/>
  <c r="AA17" i="2"/>
  <c r="Y17" i="2"/>
  <c r="X17" i="2"/>
  <c r="V17" i="2"/>
  <c r="R17" i="2"/>
  <c r="P17" i="2"/>
  <c r="AA16" i="2"/>
  <c r="Y16" i="2"/>
  <c r="X16" i="2"/>
  <c r="V16" i="2"/>
  <c r="R16" i="2"/>
  <c r="P16" i="2"/>
  <c r="Y15" i="2"/>
  <c r="Z15" i="2" s="1"/>
  <c r="X15" i="2"/>
  <c r="V15" i="2"/>
  <c r="R15" i="2"/>
  <c r="P15" i="2"/>
  <c r="N15" i="2"/>
  <c r="AA14" i="2"/>
  <c r="Y14" i="2"/>
  <c r="X14" i="2"/>
  <c r="V14" i="2"/>
  <c r="R14" i="2"/>
  <c r="P14" i="2"/>
  <c r="Y13" i="2"/>
  <c r="AA13" i="2" s="1"/>
  <c r="X13" i="2"/>
  <c r="V13" i="2"/>
  <c r="R13" i="2"/>
  <c r="P13" i="2"/>
  <c r="AA12" i="2"/>
  <c r="Y12" i="2"/>
  <c r="X12" i="2"/>
  <c r="V12" i="2"/>
  <c r="V153" i="2" s="1"/>
  <c r="R12" i="2"/>
  <c r="P12" i="2"/>
  <c r="Y11" i="2"/>
  <c r="AA11" i="2" s="1"/>
  <c r="X11" i="2"/>
  <c r="V11" i="2"/>
  <c r="R11" i="2"/>
  <c r="P11" i="2"/>
  <c r="AA10" i="2"/>
  <c r="Y10" i="2"/>
  <c r="X10" i="2"/>
  <c r="R10" i="2"/>
  <c r="R153" i="2" s="1"/>
  <c r="P10" i="2"/>
  <c r="Y9" i="2"/>
  <c r="AA9" i="2" s="1"/>
  <c r="X9" i="2"/>
  <c r="R9" i="2"/>
  <c r="P9" i="2"/>
  <c r="N9" i="2"/>
  <c r="X8" i="2"/>
  <c r="X7" i="2"/>
  <c r="I6" i="1"/>
  <c r="I5" i="1"/>
  <c r="I4" i="1"/>
  <c r="R7" i="3" l="1"/>
  <c r="R11" i="3"/>
  <c r="J168" i="3"/>
  <c r="P4" i="3"/>
  <c r="P165" i="3" s="1"/>
  <c r="Q8" i="3"/>
  <c r="Q165" i="3" s="1"/>
  <c r="Q12" i="3"/>
  <c r="Q16" i="3"/>
  <c r="Q19" i="3"/>
  <c r="Q21" i="3"/>
  <c r="Q23" i="3"/>
  <c r="Q25" i="3"/>
  <c r="Q27" i="3"/>
  <c r="Q29" i="3"/>
  <c r="Q31" i="3"/>
  <c r="Q33" i="3"/>
  <c r="Q35" i="3"/>
  <c r="Q37" i="3"/>
  <c r="Q39" i="3"/>
  <c r="Q41" i="3"/>
  <c r="Q43" i="3"/>
  <c r="Q45" i="3"/>
  <c r="Q47" i="3"/>
  <c r="Q49" i="3"/>
  <c r="Q51" i="3"/>
  <c r="Q53" i="3"/>
  <c r="Q55" i="3"/>
  <c r="R15" i="3"/>
  <c r="N168" i="3"/>
  <c r="L168" i="3"/>
  <c r="R4" i="3"/>
  <c r="R165" i="3" s="1"/>
  <c r="R83" i="3"/>
  <c r="R87" i="3"/>
  <c r="R91" i="3"/>
  <c r="R95" i="3"/>
  <c r="R103" i="3"/>
  <c r="R107" i="3"/>
  <c r="R111" i="3"/>
  <c r="R115" i="3"/>
  <c r="R119" i="3"/>
  <c r="R123" i="3"/>
  <c r="R127" i="3"/>
  <c r="R131" i="3"/>
  <c r="R135" i="3"/>
  <c r="R139" i="3"/>
  <c r="R143" i="3"/>
  <c r="R147" i="3"/>
  <c r="R151" i="3"/>
  <c r="R155" i="3"/>
  <c r="R159" i="3"/>
  <c r="R163" i="3"/>
  <c r="AA96" i="2"/>
  <c r="Z96" i="2"/>
  <c r="AA108" i="2"/>
  <c r="AA125" i="2"/>
  <c r="Z125" i="2"/>
  <c r="AA131" i="2"/>
  <c r="Z131" i="2"/>
  <c r="AA135" i="2"/>
  <c r="Z135" i="2"/>
  <c r="AA139" i="2"/>
  <c r="Z139" i="2"/>
  <c r="AA143" i="2"/>
  <c r="Z143" i="2"/>
  <c r="AA148" i="2"/>
  <c r="Z148" i="2"/>
  <c r="N153" i="2"/>
  <c r="AA24" i="2"/>
  <c r="AA41" i="2"/>
  <c r="AA50" i="2"/>
  <c r="Z73" i="2"/>
  <c r="AA79" i="2"/>
  <c r="AA88" i="2"/>
  <c r="Z88" i="2"/>
  <c r="Z93" i="2"/>
  <c r="AA103" i="2"/>
  <c r="Z103" i="2"/>
  <c r="AA105" i="2"/>
  <c r="Z105" i="2"/>
  <c r="AA107" i="2"/>
  <c r="Z107" i="2"/>
  <c r="AA111" i="2"/>
  <c r="Z111" i="2"/>
  <c r="P153" i="2"/>
  <c r="Z9" i="2"/>
  <c r="AA15" i="2"/>
  <c r="Z26" i="2"/>
  <c r="AA40" i="2"/>
  <c r="Z43" i="2"/>
  <c r="AA49" i="2"/>
  <c r="AA53" i="2"/>
  <c r="Z60" i="2"/>
  <c r="AA64" i="2"/>
  <c r="AA70" i="2"/>
  <c r="AA78" i="2"/>
  <c r="AA82" i="2"/>
  <c r="AA97" i="2"/>
  <c r="Z97" i="2"/>
  <c r="Z100" i="2"/>
  <c r="AA115" i="2"/>
  <c r="Z115" i="2"/>
  <c r="AA117" i="2"/>
  <c r="Z117" i="2"/>
  <c r="AA124" i="2"/>
  <c r="Z124" i="2"/>
  <c r="AA126" i="2"/>
  <c r="Z126" i="2"/>
  <c r="AA130" i="2"/>
  <c r="Z130" i="2"/>
  <c r="X153" i="2"/>
  <c r="AA92" i="2"/>
  <c r="Z92" i="2"/>
  <c r="AA104" i="2"/>
  <c r="Z104" i="2"/>
  <c r="AA106" i="2"/>
  <c r="Z106" i="2"/>
  <c r="Z123" i="2"/>
  <c r="Z129" i="2"/>
  <c r="Z134" i="2"/>
  <c r="Z138" i="2"/>
  <c r="Z142" i="2"/>
  <c r="Z147" i="2"/>
  <c r="Z153" i="2" l="1"/>
</calcChain>
</file>

<file path=xl/sharedStrings.xml><?xml version="1.0" encoding="utf-8"?>
<sst xmlns="http://schemas.openxmlformats.org/spreadsheetml/2006/main" count="1816" uniqueCount="712">
  <si>
    <t>2.0L Engine Purchases</t>
  </si>
  <si>
    <t xml:space="preserve">Date </t>
  </si>
  <si>
    <t>Batch</t>
  </si>
  <si>
    <t>Intertek Order</t>
  </si>
  <si>
    <t>SWRI Order</t>
  </si>
  <si>
    <t>Lubrizol Order</t>
  </si>
  <si>
    <t>Afton Order</t>
  </si>
  <si>
    <t>Ashland Order</t>
  </si>
  <si>
    <t>APL Order</t>
  </si>
  <si>
    <t>Total</t>
  </si>
  <si>
    <t>Order Date</t>
  </si>
  <si>
    <t>Delivery date</t>
  </si>
  <si>
    <t>Comments</t>
  </si>
  <si>
    <t>Piston Batch</t>
  </si>
  <si>
    <t>Ring Pack</t>
  </si>
  <si>
    <t>AC Pistons</t>
  </si>
  <si>
    <t>(LZ 12 BB 48 BC)</t>
  </si>
  <si>
    <t>BC</t>
  </si>
  <si>
    <t xml:space="preserve">12 AA 4 hole, 84 AC 6 hole pistons, new crank hub, no oil cooler housing </t>
  </si>
  <si>
    <t>Tim,</t>
  </si>
  <si>
    <t>Please remarks below from Ron pertaining to the Pistons and advise if you want to return all 1600 ring kits or hold 40:</t>
  </si>
  <si>
    <r>
      <t>·</t>
    </r>
    <r>
      <rPr>
        <sz val="7"/>
        <color rgb="FF1F497D"/>
        <rFont val="Times New Roman"/>
        <family val="1"/>
      </rPr>
      <t xml:space="preserve">       </t>
    </r>
    <r>
      <rPr>
        <sz val="11"/>
        <color rgb="FF1F497D"/>
        <rFont val="Calibri"/>
        <family val="2"/>
      </rPr>
      <t xml:space="preserve">4 containers of long blocks were shipped in 2016. </t>
    </r>
  </si>
  <si>
    <r>
      <t>·</t>
    </r>
    <r>
      <rPr>
        <sz val="7"/>
        <color rgb="FF1F497D"/>
        <rFont val="Times New Roman"/>
        <family val="1"/>
      </rPr>
      <t xml:space="preserve">       </t>
    </r>
    <r>
      <rPr>
        <sz val="11"/>
        <color rgb="FF1F497D"/>
        <rFont val="Calibri"/>
        <family val="2"/>
      </rPr>
      <t xml:space="preserve">3 of the containers were made in January 2016 and one made in November 2015. The one made in November of 2015 had different pistons than the other three. </t>
    </r>
  </si>
  <si>
    <r>
      <t>·</t>
    </r>
    <r>
      <rPr>
        <sz val="7"/>
        <color rgb="FF1F497D"/>
        <rFont val="Times New Roman"/>
        <family val="1"/>
      </rPr>
      <t xml:space="preserve">       </t>
    </r>
    <r>
      <rPr>
        <sz val="11"/>
        <color rgb="FF1F497D"/>
        <rFont val="Calibri"/>
        <family val="2"/>
      </rPr>
      <t xml:space="preserve">The 2015 built engines had the old design, Pistons that came back with 6 holes, marked with a BB on the piston.. </t>
    </r>
  </si>
  <si>
    <r>
      <t>·</t>
    </r>
    <r>
      <rPr>
        <sz val="7"/>
        <color rgb="FF1F497D"/>
        <rFont val="Times New Roman"/>
        <family val="1"/>
      </rPr>
      <t xml:space="preserve">       </t>
    </r>
    <r>
      <rPr>
        <sz val="11"/>
        <color rgb="FF1F497D"/>
        <rFont val="Calibri"/>
        <family val="2"/>
      </rPr>
      <t xml:space="preserve">The 2016 built engines had the new design we were trying to replace, marked with a BC on the piston. </t>
    </r>
  </si>
  <si>
    <r>
      <t>·</t>
    </r>
    <r>
      <rPr>
        <sz val="7"/>
        <color rgb="FF1F497D"/>
        <rFont val="Times New Roman"/>
        <family val="1"/>
      </rPr>
      <t xml:space="preserve">       </t>
    </r>
    <r>
      <rPr>
        <sz val="11"/>
        <color rgb="FF1F497D"/>
        <rFont val="Calibri"/>
        <family val="2"/>
      </rPr>
      <t>Some of the labs may be able to use these rings on the November 2015 built long blocks. Other labs may have enough on this type ring from the 2014 purchase to use on the 96 November 2015 built long blocks.</t>
    </r>
  </si>
  <si>
    <r>
      <t>·</t>
    </r>
    <r>
      <rPr>
        <sz val="7"/>
        <color rgb="FF1F497D"/>
        <rFont val="Times New Roman"/>
        <family val="1"/>
      </rPr>
      <t xml:space="preserve">       </t>
    </r>
    <r>
      <rPr>
        <sz val="11"/>
        <color rgb="FF1F497D"/>
        <rFont val="Calibri"/>
        <family val="2"/>
      </rPr>
      <t>The Engine Build Date can be found on the Engine Serial Number (ESN). The first 5 digits are the location code, the next 6 digits represent build date (ddmmyy). Example: E875A 020615 XXXXXXX = Build Date is June 2, 2015</t>
    </r>
  </si>
  <si>
    <t>Part Number Clarity, same part:</t>
  </si>
  <si>
    <t>Engineering Number: AG9E-6148-AB</t>
  </si>
  <si>
    <t>Service Part Number: AG9Z-6148-D</t>
  </si>
  <si>
    <t>--  QUOTATION  --</t>
  </si>
  <si>
    <t>Submitted in July</t>
  </si>
  <si>
    <t>Customer # :</t>
  </si>
  <si>
    <t>73766, 73767, 73768, 73769, 73770, 74046</t>
  </si>
  <si>
    <t>Ford Component Sales, LLC.
290 Town Center Drive, Suite 1000
Dearborn, Michigan 48126 USA</t>
  </si>
  <si>
    <t>Customer :</t>
  </si>
  <si>
    <t>Oil Test Labs</t>
  </si>
  <si>
    <t xml:space="preserve">Date : </t>
  </si>
  <si>
    <t>Conditions:</t>
  </si>
  <si>
    <t>FCS Quotes are subject to change.  Published terms and conditions apply.
ALL Orders are FOB Origin.  Parts carry no Warranty.
*Add 15 business / 21 calendar days for initial order set-up.</t>
  </si>
  <si>
    <t>Acct. Mgr. :</t>
  </si>
  <si>
    <t>Kelly Dubicki</t>
  </si>
  <si>
    <t>Ford Service
Part Number</t>
  </si>
  <si>
    <t>Ford Engineering
Part Number</t>
  </si>
  <si>
    <t>Customer
Part Number</t>
  </si>
  <si>
    <t>Description</t>
  </si>
  <si>
    <t xml:space="preserve">Unit
Price </t>
  </si>
  <si>
    <t>Minimum
Order
Quantity</t>
  </si>
  <si>
    <t>Order
Quantity
Multiple</t>
  </si>
  <si>
    <t>Lead Time
(Business Days)*</t>
  </si>
  <si>
    <t>Lead Time
(Calendar Days)*</t>
  </si>
  <si>
    <t>Ship
Location</t>
  </si>
  <si>
    <t>Country
of
Origin</t>
  </si>
  <si>
    <t>2017 IAR Order</t>
  </si>
  <si>
    <t>Intertek 
Cost</t>
  </si>
  <si>
    <t xml:space="preserve">SwRI Forecast </t>
  </si>
  <si>
    <t>SwRI 
Cost</t>
  </si>
  <si>
    <t>Valvoline's Order</t>
  </si>
  <si>
    <t>Valv
Cost</t>
  </si>
  <si>
    <t>LZ Cost</t>
  </si>
  <si>
    <t>Afton Cost</t>
  </si>
  <si>
    <t>APL</t>
  </si>
  <si>
    <t>APL Cost</t>
  </si>
  <si>
    <t>Total Qty</t>
  </si>
  <si>
    <t>Total Cost</t>
  </si>
  <si>
    <t>Min Order Multiple Must Whole #</t>
  </si>
  <si>
    <t>LSPI list per engine</t>
  </si>
  <si>
    <t>Comment</t>
  </si>
  <si>
    <t>1L5Z6379AA</t>
  </si>
  <si>
    <t>W706161S300</t>
  </si>
  <si>
    <t>BOLT</t>
  </si>
  <si>
    <t>DEARBORN MI</t>
  </si>
  <si>
    <t>US</t>
  </si>
  <si>
    <t>flywheel bolt</t>
  </si>
  <si>
    <t>1S7Z12A699BB</t>
  </si>
  <si>
    <t>1S7A12A699BB</t>
  </si>
  <si>
    <t>SENSOR - ENGINE KNOCK</t>
  </si>
  <si>
    <t>MX</t>
  </si>
  <si>
    <t>1S7Z6378AA</t>
  </si>
  <si>
    <t>1S7G6378AB</t>
  </si>
  <si>
    <t>WASHER-CRNK DIAMOND CRUSH</t>
  </si>
  <si>
    <t>DE</t>
  </si>
  <si>
    <t>1S7Z6507B</t>
  </si>
  <si>
    <t>1S7G6507D7G</t>
  </si>
  <si>
    <t>VALVE - INLET</t>
  </si>
  <si>
    <t>IN</t>
  </si>
  <si>
    <t>intake valve</t>
  </si>
  <si>
    <t>1S7Z6514AA</t>
  </si>
  <si>
    <t>1S7G6514AE</t>
  </si>
  <si>
    <t>RETAINER - VALVE SPRING</t>
  </si>
  <si>
    <t>ADRIAN MI</t>
  </si>
  <si>
    <t>1S7Z6518AA</t>
  </si>
  <si>
    <t>1S7G6518AD</t>
  </si>
  <si>
    <t>KEY-VALVE SPRING</t>
  </si>
  <si>
    <t>1S7Z6571EA</t>
  </si>
  <si>
    <t>1S7G6A517BG</t>
  </si>
  <si>
    <t>SEAL - VALVE STEM</t>
  </si>
  <si>
    <t>comes in kit</t>
  </si>
  <si>
    <t>1S7Z6840AA</t>
  </si>
  <si>
    <t>1S7G6A636AD</t>
  </si>
  <si>
    <t>GASKET-OIL FILTER ADAPTOR</t>
  </si>
  <si>
    <t>1S7Z6A340AA</t>
  </si>
  <si>
    <t>1S7G6K340BC</t>
  </si>
  <si>
    <t>BOLT-CRANKSHAFT PULLEY</t>
  </si>
  <si>
    <t>IT</t>
  </si>
  <si>
    <t>1S7Z6B752AA</t>
  </si>
  <si>
    <t>1S7G6B752AC</t>
  </si>
  <si>
    <t>GASKET - OIL SEPARATOR</t>
  </si>
  <si>
    <t>PCV housing gasket</t>
  </si>
  <si>
    <t>1S7Z6K282AA</t>
  </si>
  <si>
    <t>1S7G6K282AB</t>
  </si>
  <si>
    <t>BOLT-CHAIN TENSIONER</t>
  </si>
  <si>
    <t>ADRIAN, MI</t>
  </si>
  <si>
    <t>1S7Z6K301BA</t>
  </si>
  <si>
    <t>1S7G6A321AA</t>
  </si>
  <si>
    <t>RETAINER - CRANKSHAFT OIL SEAL</t>
  </si>
  <si>
    <t>FR</t>
  </si>
  <si>
    <t>rear main seal/comes in kit</t>
  </si>
  <si>
    <t>1S7Z8501K</t>
  </si>
  <si>
    <t>1S7G8501CB</t>
  </si>
  <si>
    <t>PUMP ASY - WATER</t>
  </si>
  <si>
    <t>comes on engine</t>
  </si>
  <si>
    <t>1S7Z8507AE</t>
  </si>
  <si>
    <t>1S7G8507AF</t>
  </si>
  <si>
    <t>GASKET - WATER PUMP</t>
  </si>
  <si>
    <t>3M4Z6625AA</t>
  </si>
  <si>
    <t>3M4G6625AA</t>
  </si>
  <si>
    <t>GASKET0OIL PUMP P/U TUBE</t>
  </si>
  <si>
    <t>3M4Z8255A</t>
  </si>
  <si>
    <t>3M4G8K530AB</t>
  </si>
  <si>
    <t>GASKET-T-STAT HOUSING</t>
  </si>
  <si>
    <t>3S4Z6571AA</t>
  </si>
  <si>
    <t>3S4G6A517AA</t>
  </si>
  <si>
    <t>5M6Z8509AE</t>
  </si>
  <si>
    <t>5M6Q8509AE</t>
  </si>
  <si>
    <t>PULLEY - WATER PUMP</t>
  </si>
  <si>
    <t>CA</t>
  </si>
  <si>
    <t>6M8Z6278A</t>
  </si>
  <si>
    <t>6M8G6278AA</t>
  </si>
  <si>
    <t>WASHER-CAM DIAMOND CRUSH</t>
  </si>
  <si>
    <t>MOQ changed to 4000 8/</t>
  </si>
  <si>
    <t>6M8Z6C315AA</t>
  </si>
  <si>
    <t>6M8G6C315AC</t>
  </si>
  <si>
    <t>SENSOR - CRANKSHAFT POSITION - CPS</t>
  </si>
  <si>
    <t>does not come on engine</t>
  </si>
  <si>
    <t>7T4Z9601B</t>
  </si>
  <si>
    <t>7T439601AA</t>
  </si>
  <si>
    <t>ELEMENT ASY - AIR CLEANER</t>
  </si>
  <si>
    <t>?</t>
  </si>
  <si>
    <t>air filter/ this is a stand maintanance item</t>
  </si>
  <si>
    <t>8F9Z9F472A</t>
  </si>
  <si>
    <t>8F9A9Y460AB</t>
  </si>
  <si>
    <t>SENSOR - HEGO</t>
  </si>
  <si>
    <t>O2 sensor/ goes on the test stand</t>
  </si>
  <si>
    <t>8V2Z12B579A</t>
  </si>
  <si>
    <t>8V2112B579AA</t>
  </si>
  <si>
    <t>SENSOR ASY MAF</t>
  </si>
  <si>
    <t>MAF sensor/ goes on the test stand</t>
  </si>
  <si>
    <t>8W9Z6C287A</t>
  </si>
  <si>
    <t>AG9E6C287AA</t>
  </si>
  <si>
    <t>TAPPET ASY FUEL PUMP</t>
  </si>
  <si>
    <t>CB5Z6K682F</t>
  </si>
  <si>
    <t>CB5E6K682BG</t>
  </si>
  <si>
    <t>TURBOCHARGER ASY</t>
  </si>
  <si>
    <t>PL</t>
  </si>
  <si>
    <t>Turbocahrger</t>
  </si>
  <si>
    <t>CJ5Z6K254B</t>
  </si>
  <si>
    <t>CJ5E6K254AC</t>
  </si>
  <si>
    <t>TENSIONER - TIMING BELT</t>
  </si>
  <si>
    <t>9L8Z6G004E</t>
  </si>
  <si>
    <t>9L8A6G004BC</t>
  </si>
  <si>
    <t>SENSOR ASY-CYL HEAQD TEMP</t>
  </si>
  <si>
    <t>9L8Z9E936A</t>
  </si>
  <si>
    <t>9L8E9E936AA</t>
  </si>
  <si>
    <t>GASKET-TB</t>
  </si>
  <si>
    <t>AA5Z9A600B</t>
  </si>
  <si>
    <t>AA539A600AD</t>
  </si>
  <si>
    <t>CLEANER ASY - AIR</t>
  </si>
  <si>
    <t>bottom of intake air filter box/ goes on the test stand</t>
  </si>
  <si>
    <t>AA5Z9E583A</t>
  </si>
  <si>
    <t>AA5E9E583AA</t>
  </si>
  <si>
    <t>SEAL-FUEL PUMP</t>
  </si>
  <si>
    <t>AE5Z6A228A</t>
  </si>
  <si>
    <t>AE5Q6A228AA</t>
  </si>
  <si>
    <t>PULLEY ASY - TENSION BELT</t>
  </si>
  <si>
    <t xml:space="preserve">We use a different tensioner </t>
  </si>
  <si>
    <t>AE5Z8620A</t>
  </si>
  <si>
    <t>AE5Q6C301AA</t>
  </si>
  <si>
    <t>V-BELT</t>
  </si>
  <si>
    <t>We use a different acc belt</t>
  </si>
  <si>
    <t>AG9Z6065A</t>
  </si>
  <si>
    <t>AG9G6065BA</t>
  </si>
  <si>
    <t>BOLT - HEX.HEAD Cyl Hd</t>
  </si>
  <si>
    <t>AG9Z6312C</t>
  </si>
  <si>
    <t>AG9E6B319AC</t>
  </si>
  <si>
    <t>PULLEY - CRANKSHAFT (New #)</t>
  </si>
  <si>
    <t>comes on engine but gets modified/machined</t>
  </si>
  <si>
    <t>AG9Z6345A</t>
  </si>
  <si>
    <t>AG9G6345AC</t>
  </si>
  <si>
    <t>BOLT - BEARING CAP - HEX. HEAD</t>
  </si>
  <si>
    <t>AG9Z6505A</t>
  </si>
  <si>
    <t>AG9E6505AA</t>
  </si>
  <si>
    <t>VALVE - EXHAUST</t>
  </si>
  <si>
    <t>AG9Z6K679C</t>
  </si>
  <si>
    <t>AG9G6K679BF</t>
  </si>
  <si>
    <t>PIPE - OIL FEED T/C (New #)</t>
  </si>
  <si>
    <t>TR</t>
  </si>
  <si>
    <t>AG9Z8555B</t>
  </si>
  <si>
    <t>AG9G8A506BC</t>
  </si>
  <si>
    <t>HOSE - WATER INLET</t>
  </si>
  <si>
    <t>CZ</t>
  </si>
  <si>
    <t>for turbo</t>
  </si>
  <si>
    <t>AG9Z9350B</t>
  </si>
  <si>
    <t>AG9E9D376AB</t>
  </si>
  <si>
    <t>PUMP ASY - FUEL</t>
  </si>
  <si>
    <t>fuel pump on engine</t>
  </si>
  <si>
    <t>AG9Z9D930B</t>
  </si>
  <si>
    <t>AG9T9H589BE</t>
  </si>
  <si>
    <t>WIRE ASY-FUEL INJECTION</t>
  </si>
  <si>
    <t>MA</t>
  </si>
  <si>
    <t>AG9Z9F479B</t>
  </si>
  <si>
    <t>AG919F479AC</t>
  </si>
  <si>
    <t>SENSOR ASY-MAP(new #)</t>
  </si>
  <si>
    <t>on intake manifold</t>
  </si>
  <si>
    <t>AG9Z9P431A</t>
  </si>
  <si>
    <t>AG9G9P431AA</t>
  </si>
  <si>
    <t>GASKET-T/C COOLING LINE</t>
  </si>
  <si>
    <t>SE</t>
  </si>
  <si>
    <t>AG9Z9P847A</t>
  </si>
  <si>
    <t>AG9G9P847AA</t>
  </si>
  <si>
    <t>BRACKET-FUEL INJ CLIPS</t>
  </si>
  <si>
    <t>injector clips and o-rings/comes in a set of four</t>
  </si>
  <si>
    <t>AS7Z6B288B</t>
  </si>
  <si>
    <t>AS7112K073AC</t>
  </si>
  <si>
    <t>SENSOR - CAMSHAFT POSITION</t>
  </si>
  <si>
    <t>BB3Z6A642A</t>
  </si>
  <si>
    <t>BB3E6A810AA</t>
  </si>
  <si>
    <t>KIT-OIL COOLER</t>
  </si>
  <si>
    <t>sometimes the engine does not come with an oil ooler</t>
  </si>
  <si>
    <t>BB5Z11002C</t>
  </si>
  <si>
    <t>BB5T11000AA</t>
  </si>
  <si>
    <t>STARTER MOTOR ASY</t>
  </si>
  <si>
    <t>used at the test stand</t>
  </si>
  <si>
    <t>BB5Z2A451C</t>
  </si>
  <si>
    <t>BB5E2A451BD</t>
  </si>
  <si>
    <t>PUMP ASY - VACUUM</t>
  </si>
  <si>
    <t>BB5Z2A572B</t>
  </si>
  <si>
    <t>BB5E2D224BB</t>
  </si>
  <si>
    <t>GASKET - VACUUM PUMP</t>
  </si>
  <si>
    <t>BB5Z5A231A</t>
  </si>
  <si>
    <t>BB535A281AA</t>
  </si>
  <si>
    <t>CLAMP - HOSE T/C TO EXH</t>
  </si>
  <si>
    <t>BB5Z6214A</t>
  </si>
  <si>
    <t>BB5E6214CA</t>
  </si>
  <si>
    <t>BOLT - CONNECTING ROD</t>
  </si>
  <si>
    <t>BB5Z6584A</t>
  </si>
  <si>
    <t>BB5E6K260AB</t>
  </si>
  <si>
    <t>GASKET-CAM COVER</t>
  </si>
  <si>
    <t>ES</t>
  </si>
  <si>
    <t>BB5Z6881A</t>
  </si>
  <si>
    <t>BB5E6881AD</t>
  </si>
  <si>
    <t>ADAPTOR - OIL FILTER</t>
  </si>
  <si>
    <t>CN</t>
  </si>
  <si>
    <t>BB5Z6C640B</t>
  </si>
  <si>
    <t>BB536K863DF</t>
  </si>
  <si>
    <t>CONNECTION - AIR INLET TB END</t>
  </si>
  <si>
    <t>BB5Z6C646C</t>
  </si>
  <si>
    <t>BB536C646CD</t>
  </si>
  <si>
    <t>DUCT - AIR TC END</t>
  </si>
  <si>
    <t>BB5Z6C646D</t>
  </si>
  <si>
    <t>BB536C646DG</t>
  </si>
  <si>
    <t>DUCT - AIR INTERCOOLER END</t>
  </si>
  <si>
    <t>BB5Z6C683A</t>
  </si>
  <si>
    <t>BB5E6L663AA</t>
  </si>
  <si>
    <t>FILTER ASY-T/C NEEDLE FILTER</t>
  </si>
  <si>
    <t>BB5Z6K269A</t>
  </si>
  <si>
    <t>DB5E6K269AA</t>
  </si>
  <si>
    <t>COUPLING - PUMP DRIVE</t>
  </si>
  <si>
    <t>BB5Z6L612A</t>
  </si>
  <si>
    <t>BB536L612AA</t>
  </si>
  <si>
    <t>GASKET-EXHAUST</t>
  </si>
  <si>
    <t>BB5Z9647A</t>
  </si>
  <si>
    <t>BB539647AB</t>
  </si>
  <si>
    <t>BRACKET-AIRBOX</t>
  </si>
  <si>
    <t>BB5Z9661A</t>
  </si>
  <si>
    <t>BB539643AA</t>
  </si>
  <si>
    <t>COVER-AIR BOX</t>
  </si>
  <si>
    <t>top part of inlet filter box/at the test stand</t>
  </si>
  <si>
    <t>BB5Z9B659B</t>
  </si>
  <si>
    <t>BB539F805DF</t>
  </si>
  <si>
    <t>HOSE - AIR-TC END</t>
  </si>
  <si>
    <t>BB5Z9B659E</t>
  </si>
  <si>
    <t>BB539F805CG</t>
  </si>
  <si>
    <t>HOSE - AIR AIR BOX END</t>
  </si>
  <si>
    <t>BB5Z9F593B</t>
  </si>
  <si>
    <t>BB5E9F593BB</t>
  </si>
  <si>
    <t>INJECTOR ASY</t>
  </si>
  <si>
    <t>injector</t>
  </si>
  <si>
    <t>BG9Z9229A</t>
  </si>
  <si>
    <t>BG9E9U509AB</t>
  </si>
  <si>
    <t>KIT - "O" RING FUEL INJ</t>
  </si>
  <si>
    <t>BM5Z9F972A</t>
  </si>
  <si>
    <t>BM5G9F972BA</t>
  </si>
  <si>
    <t>SENSOR - FUEL INJECTOR PRESSURE</t>
  </si>
  <si>
    <t>sensor on fuel rail</t>
  </si>
  <si>
    <t>BR2Z9E499A</t>
  </si>
  <si>
    <t>BR2E9E499AA</t>
  </si>
  <si>
    <t>CONNECTOR-VAC CONTROL T/C</t>
  </si>
  <si>
    <t>vacuum lines</t>
  </si>
  <si>
    <t>BR3Z6C535B</t>
  </si>
  <si>
    <t>BR3E6P251BA</t>
  </si>
  <si>
    <t>SEAL - VALVE VCT</t>
  </si>
  <si>
    <t>CB5Z6C640B</t>
  </si>
  <si>
    <t>CB536K863AB</t>
  </si>
  <si>
    <t>CONNECTION - AIR INLET</t>
  </si>
  <si>
    <t>CB5Z8592C</t>
  </si>
  <si>
    <t>CB5E8592AC</t>
  </si>
  <si>
    <t>CONNECTION - WATER OUTLET T/C</t>
  </si>
  <si>
    <t>GB</t>
  </si>
  <si>
    <t>turbo coolant pipe</t>
  </si>
  <si>
    <t>CB5Z8K153B</t>
  </si>
  <si>
    <t>CB5E8B535AC</t>
  </si>
  <si>
    <t>TUBE - WATER OUTLET</t>
  </si>
  <si>
    <t>turbo coolant out pipe</t>
  </si>
  <si>
    <t>CB5Z9276A</t>
  </si>
  <si>
    <t>CJ5E9A420BA</t>
  </si>
  <si>
    <t>GASKET-FUEL PMP COVER</t>
  </si>
  <si>
    <t>CB5Z9424D</t>
  </si>
  <si>
    <t>CB5E9424AF</t>
  </si>
  <si>
    <t>MANIFOLD ASY - INLET</t>
  </si>
  <si>
    <t>intake manifolt/ does not come on engine but can be reused multiple times</t>
  </si>
  <si>
    <t>CB5Z9S468C</t>
  </si>
  <si>
    <t>CB5E9S468AF</t>
  </si>
  <si>
    <t>HOSE-EMS Vac Lines to turbo solenoid</t>
  </si>
  <si>
    <t>CJ5Z6049C</t>
  </si>
  <si>
    <t>CJ5E6C032AC</t>
  </si>
  <si>
    <t>CYLINDER HEAD ASY</t>
  </si>
  <si>
    <t>CJ5Z6051B</t>
  </si>
  <si>
    <t>CJ5E6051EB</t>
  </si>
  <si>
    <t>GASKET - CYLINDER HEAD</t>
  </si>
  <si>
    <t>CJ5Z6079F</t>
  </si>
  <si>
    <t>CJ5E6079AD</t>
  </si>
  <si>
    <t>KIT - GASKET (NEW #)</t>
  </si>
  <si>
    <t>engine gasket kit</t>
  </si>
  <si>
    <t>CJ5Z6256C</t>
  </si>
  <si>
    <t>CJ5E6C524AE</t>
  </si>
  <si>
    <t>SPROCKET - CAMSHAFT LH (NEW#)</t>
  </si>
  <si>
    <t>JP</t>
  </si>
  <si>
    <t>CJ5Z6268A</t>
  </si>
  <si>
    <t>CJ5E6268AA</t>
  </si>
  <si>
    <t>BELT/CHAIN - TIMING</t>
  </si>
  <si>
    <t>CJ5Z6306C</t>
  </si>
  <si>
    <t>CJ5E6306BA</t>
  </si>
  <si>
    <t>GEAR - CRANKSHAFT (NEW#)</t>
  </si>
  <si>
    <t>CJ5Z6513A</t>
  </si>
  <si>
    <t>CJ5E6513AA</t>
  </si>
  <si>
    <t>SPRING - VALVE</t>
  </si>
  <si>
    <t>CJ5Z6C525B</t>
  </si>
  <si>
    <t>CJ5E6C525AE</t>
  </si>
  <si>
    <t>CAM-RH SPROCKET (NEW #)</t>
  </si>
  <si>
    <t>CJ5Z6K254A</t>
  </si>
  <si>
    <t>CJ5E6C271AA</t>
  </si>
  <si>
    <t>TENSIONER-TIMING CHAIN OIL PUMP</t>
  </si>
  <si>
    <t>CJ5Z6K255A</t>
  </si>
  <si>
    <t>CJ5E6K255AB</t>
  </si>
  <si>
    <t>ARM - TIMING CHAIN TENSIONER</t>
  </si>
  <si>
    <t>CJ5Z6K297A</t>
  </si>
  <si>
    <t>CJ5E6K297AB</t>
  </si>
  <si>
    <t>GUIDE-TIMING CHAIN</t>
  </si>
  <si>
    <t>CJ5Z6L092B</t>
  </si>
  <si>
    <t>CJ5E6K677BA</t>
  </si>
  <si>
    <t>TUBE ASY - DRAIN</t>
  </si>
  <si>
    <t>turbo oil return</t>
  </si>
  <si>
    <t>CJ5Z6M280A</t>
  </si>
  <si>
    <t>CJ5E6B297AB</t>
  </si>
  <si>
    <t>SOLENOID - ENGINE VARIABLE TIMING</t>
  </si>
  <si>
    <t>CJ5Z6N652A</t>
  </si>
  <si>
    <t>CJ5E6N652AA</t>
  </si>
  <si>
    <t>GASKET-T/C OIL DRAIN LINE</t>
  </si>
  <si>
    <t>CJ5Z8255A</t>
  </si>
  <si>
    <t>CJ5E8255AA</t>
  </si>
  <si>
    <t>SEAL - THERMOSTAT</t>
  </si>
  <si>
    <t>CJ5Z9439A</t>
  </si>
  <si>
    <t>CJ5E9439AA</t>
  </si>
  <si>
    <t>GASKET - INTAKE MANIFOLD</t>
  </si>
  <si>
    <t>CJ5Z9448A</t>
  </si>
  <si>
    <t>CJ5E9448CA</t>
  </si>
  <si>
    <t>GASKET-EXH MAN</t>
  </si>
  <si>
    <t>CJ5Z9D280A</t>
  </si>
  <si>
    <t>CJ5E9D280BF</t>
  </si>
  <si>
    <t>MANIFOLD ASY - FUEL SUPPLY</t>
  </si>
  <si>
    <t>fuel rail</t>
  </si>
  <si>
    <t>CJ5Z9D440A</t>
  </si>
  <si>
    <t>CJ5E9B374BC</t>
  </si>
  <si>
    <t>COVER - FUEL PUMP</t>
  </si>
  <si>
    <t>CJ5Z9J323B</t>
  </si>
  <si>
    <t>CJ5E9J323BD</t>
  </si>
  <si>
    <t>TUBE ASY-FI PMP TO FI MANIFOLD</t>
  </si>
  <si>
    <t>hi pressure fuel line</t>
  </si>
  <si>
    <t>CM5Z12029K</t>
  </si>
  <si>
    <t>CM5E12A366CB</t>
  </si>
  <si>
    <t>COIL ASY - IGNITION</t>
  </si>
  <si>
    <t>coil packs</t>
  </si>
  <si>
    <t>CM5Z6652B</t>
  </si>
  <si>
    <t>CM5E6652BA</t>
  </si>
  <si>
    <t>GEAR-OIL PMP DRIVE</t>
  </si>
  <si>
    <t>CM5Z6700C</t>
  </si>
  <si>
    <t>CM5E6700AC</t>
  </si>
  <si>
    <t>SEAL ASY - CRANKSHAFT OIL - FRONT</t>
  </si>
  <si>
    <t>CM5Z6A895A</t>
  </si>
  <si>
    <t>CM5E6A895AA</t>
  </si>
  <si>
    <t>CHAIN ASY - OIL PUMP DRIVE</t>
  </si>
  <si>
    <t>CP9Z9E926A</t>
  </si>
  <si>
    <t>CM5E9F991AD</t>
  </si>
  <si>
    <t>THROTTLE BODY AND MOTOR ASY</t>
  </si>
  <si>
    <t>one per engine but can be reused like intake manifold</t>
  </si>
  <si>
    <t>EJ7Z6140A</t>
  </si>
  <si>
    <t>EJ7E6140AB</t>
  </si>
  <si>
    <t>RETAINER - PISTON PIN (New #)</t>
  </si>
  <si>
    <t>AG9Z6148D</t>
  </si>
  <si>
    <t>AG9E6148AB</t>
  </si>
  <si>
    <t>KIT - PISTON RING</t>
  </si>
  <si>
    <t>CV6Z6279A</t>
  </si>
  <si>
    <t>CV6E6279AA</t>
  </si>
  <si>
    <t>BOLT-CAM SHFT</t>
  </si>
  <si>
    <t>CYFS12Y2</t>
  </si>
  <si>
    <t>CB5E12405AA</t>
  </si>
  <si>
    <t>SPARK PLUG</t>
  </si>
  <si>
    <t>D4ZZ7600A</t>
  </si>
  <si>
    <t>D4ZA7120AB</t>
  </si>
  <si>
    <t>SLEEVE-PILOT BEARING</t>
  </si>
  <si>
    <t>DU5Z12A581U</t>
  </si>
  <si>
    <t>DU5T12C508UE</t>
  </si>
  <si>
    <t>WIRE ASY-ENGINE MAIN</t>
  </si>
  <si>
    <t>TN</t>
  </si>
  <si>
    <t>W500033S437</t>
  </si>
  <si>
    <t>BOLT - FLANGED HEX.</t>
  </si>
  <si>
    <t>W500114S442</t>
  </si>
  <si>
    <t>W500211S437</t>
  </si>
  <si>
    <t>SCREW</t>
  </si>
  <si>
    <t>W500212S437</t>
  </si>
  <si>
    <t>W500214S437</t>
  </si>
  <si>
    <t>BOLT - HEX.HEAD</t>
  </si>
  <si>
    <t>W500215S437</t>
  </si>
  <si>
    <t>W500221S437</t>
  </si>
  <si>
    <t>BOLT - HEX.HEAD -WATER PUMP PULLEY</t>
  </si>
  <si>
    <t>W500224S437</t>
  </si>
  <si>
    <t>W500300S437</t>
  </si>
  <si>
    <t>W500301S437</t>
  </si>
  <si>
    <t>BOLT-IGN COIL BOLT</t>
  </si>
  <si>
    <t>W500310S437</t>
  </si>
  <si>
    <t>BOLT - HEX.HEAD -BELT COVER BOLT</t>
  </si>
  <si>
    <t>W500313S437</t>
  </si>
  <si>
    <t>BOLT-EMMISION EGR VALVE SCREW</t>
  </si>
  <si>
    <t>W500328S437</t>
  </si>
  <si>
    <t>W500414S442</t>
  </si>
  <si>
    <t>W503275S437</t>
  </si>
  <si>
    <t xml:space="preserve">BOLT - HEX. HEAD - CAM SENSOR,T/C OIL LINE </t>
  </si>
  <si>
    <t>W505531S442</t>
  </si>
  <si>
    <t>SCREW-T/C COOLANT LINE</t>
  </si>
  <si>
    <t>W506976S442</t>
  </si>
  <si>
    <t>W520214S440</t>
  </si>
  <si>
    <t>NUT</t>
  </si>
  <si>
    <t>W700115S437</t>
  </si>
  <si>
    <t>SCREW AND WASHER ASY</t>
  </si>
  <si>
    <t>W701183S300</t>
  </si>
  <si>
    <t>DOWEL - BUSH</t>
  </si>
  <si>
    <t>W701219S437</t>
  </si>
  <si>
    <t>BOLT-ENG CRK POS SENSOR</t>
  </si>
  <si>
    <t>W702426S303</t>
  </si>
  <si>
    <t>W702492S437</t>
  </si>
  <si>
    <t>STUD</t>
  </si>
  <si>
    <t>W702700S437</t>
  </si>
  <si>
    <t>W703383S437</t>
  </si>
  <si>
    <t>W703643S430</t>
  </si>
  <si>
    <t>W703649S300</t>
  </si>
  <si>
    <t>PIN</t>
  </si>
  <si>
    <t>W704474S437</t>
  </si>
  <si>
    <t>W706282S430</t>
  </si>
  <si>
    <t>W706284S437</t>
  </si>
  <si>
    <t>W706487S437</t>
  </si>
  <si>
    <t>BOLT - SPECIAL</t>
  </si>
  <si>
    <t>W711261S437</t>
  </si>
  <si>
    <t>W711574S439</t>
  </si>
  <si>
    <t>W712022S430A</t>
  </si>
  <si>
    <t>W712022S430</t>
  </si>
  <si>
    <t>W713095S403</t>
  </si>
  <si>
    <t>W715323S300</t>
  </si>
  <si>
    <t>WASHER - COPPER T/C OIL LINE</t>
  </si>
  <si>
    <t>W715638S443</t>
  </si>
  <si>
    <t>W716137S437</t>
  </si>
  <si>
    <t>W716735S437</t>
  </si>
  <si>
    <t>W716841S900</t>
  </si>
  <si>
    <t>Engine ASSy</t>
  </si>
  <si>
    <t>SUBTOTALs</t>
  </si>
  <si>
    <t>Notes:</t>
  </si>
  <si>
    <t>Quotation Issued 06/03/2014</t>
  </si>
  <si>
    <t>Current Ford Service Part Number</t>
  </si>
  <si>
    <t>Current Ford Engineering Part Number</t>
  </si>
  <si>
    <t xml:space="preserve">Price </t>
  </si>
  <si>
    <t>Intertek Cost</t>
  </si>
  <si>
    <t>SWRI Cost</t>
  </si>
  <si>
    <t>Lubrizol Cost</t>
  </si>
  <si>
    <t>Ashland Cost</t>
  </si>
  <si>
    <t>Minimum Order Quantity</t>
  </si>
  <si>
    <t>Order Quantity Multiple</t>
  </si>
  <si>
    <t>Lead Time (Business Days)</t>
  </si>
  <si>
    <t>Lead Time (Calendar Days)</t>
  </si>
  <si>
    <t>Ship Location</t>
  </si>
  <si>
    <t>Country of Origin</t>
  </si>
  <si>
    <t>Note</t>
  </si>
  <si>
    <t>Note 2</t>
  </si>
  <si>
    <t>DEARBORN  MI</t>
  </si>
  <si>
    <t>Flywheel Bolt, wrong size</t>
  </si>
  <si>
    <t>m12x1</t>
  </si>
  <si>
    <t>WASHER,CRK DIAMOND CRUSH</t>
  </si>
  <si>
    <t>KEY, VALVE SPRG</t>
  </si>
  <si>
    <t>SEAL - VALVE STEM EX</t>
  </si>
  <si>
    <t>GASKET, OIL FILTER ADPT</t>
  </si>
  <si>
    <t>BOLT, CRK SHFT PULLEY</t>
  </si>
  <si>
    <t>GASKET, OIL SEP</t>
  </si>
  <si>
    <t>BOLT, CHAIN TEN</t>
  </si>
  <si>
    <t xml:space="preserve">SEAL - CRANKSHAFT REAR OIL </t>
  </si>
  <si>
    <t>1S7Z8501AFC</t>
  </si>
  <si>
    <t>1S7G8501BE</t>
  </si>
  <si>
    <t>GASKET, OIL PMP P/U TUBE</t>
  </si>
  <si>
    <t>GASKET, T/STAT HSG</t>
  </si>
  <si>
    <t>SEAL - VALVE STEM INT</t>
  </si>
  <si>
    <t>WASHER, CAM, DIAMOND CRUSH</t>
  </si>
  <si>
    <t>6M8G6C315AB</t>
  </si>
  <si>
    <t>7T4Z9601A</t>
  </si>
  <si>
    <t xml:space="preserve"> </t>
  </si>
  <si>
    <t>SENSOR ASY, MAF</t>
  </si>
  <si>
    <t>SENSOR ASY</t>
  </si>
  <si>
    <t>crank position</t>
  </si>
  <si>
    <t>TAPPET ASY, FU PMP</t>
  </si>
  <si>
    <t>SENSOR ASY, CYL HD TMP</t>
  </si>
  <si>
    <t>GASKET, T/B</t>
  </si>
  <si>
    <t>SEAL, FU PUMP</t>
  </si>
  <si>
    <t>AG9Z6010B</t>
  </si>
  <si>
    <t>AG9E6010A34B</t>
  </si>
  <si>
    <t>CYLINDER BLOCK</t>
  </si>
  <si>
    <t>BOLT - HEX.HEAD, CYL HEAD</t>
  </si>
  <si>
    <t>AG9Z6135B</t>
  </si>
  <si>
    <t>AG9E6135AA</t>
  </si>
  <si>
    <t>PIN - PISTON</t>
  </si>
  <si>
    <t>AG9Z6140A</t>
  </si>
  <si>
    <t>AG9G6140BA</t>
  </si>
  <si>
    <t>RETAINER - PISTON PIN</t>
  </si>
  <si>
    <t>AG9Z6200D</t>
  </si>
  <si>
    <t>AG9E6200CD</t>
  </si>
  <si>
    <t>ROD - CONNECTING</t>
  </si>
  <si>
    <t>AG9Z6250C</t>
  </si>
  <si>
    <t>AG9E6A268DA</t>
  </si>
  <si>
    <t>CAMSHAFT EXHAUST</t>
  </si>
  <si>
    <t>AG9Z6303AFC</t>
  </si>
  <si>
    <t>BB5E6300A33B</t>
  </si>
  <si>
    <t>CRANKSHAFT ASY</t>
  </si>
  <si>
    <t>AG9Z6312B</t>
  </si>
  <si>
    <t>AG9E6D334AA</t>
  </si>
  <si>
    <t>PULLEY - CRANKSHAFT</t>
  </si>
  <si>
    <t>AG9Z6600CFC</t>
  </si>
  <si>
    <t>AG9E6600BA</t>
  </si>
  <si>
    <t>PUMP ASY - OIL</t>
  </si>
  <si>
    <t>KR</t>
  </si>
  <si>
    <t>AG9Z6A785A</t>
  </si>
  <si>
    <t>AG9G6A785CA</t>
  </si>
  <si>
    <t>SEPARATOR ASY - OIL</t>
  </si>
  <si>
    <t>AG9Z6K679A</t>
  </si>
  <si>
    <t>AG9G6K679BC</t>
  </si>
  <si>
    <t>PIPE - OIL FEED, T/C</t>
  </si>
  <si>
    <t>AG9Z6K868A</t>
  </si>
  <si>
    <t>CJ5E6K868AA</t>
  </si>
  <si>
    <t>VALVE ASY, ENG PST OIL COOL</t>
  </si>
  <si>
    <t>AG9Z6L092A</t>
  </si>
  <si>
    <t>AG9G6K677BC</t>
  </si>
  <si>
    <t>HOSE - CONNECTING</t>
  </si>
  <si>
    <t>AG9Z8555A</t>
  </si>
  <si>
    <t>AG9G8A506BB</t>
  </si>
  <si>
    <t>HOSE - WATER INLET, T/C</t>
  </si>
  <si>
    <t>dealer</t>
  </si>
  <si>
    <t>WIRE ASY,  FE INJ</t>
  </si>
  <si>
    <t>AG9Z9F479A</t>
  </si>
  <si>
    <t>AG919F479AB</t>
  </si>
  <si>
    <t>SENSOR ASY, MAP</t>
  </si>
  <si>
    <t>GASKET, T/C COOL LINE</t>
  </si>
  <si>
    <t>BRACKET,  FU INJ CLIP</t>
  </si>
  <si>
    <t>AS7Z6B288A</t>
  </si>
  <si>
    <t>AS7112K073AA</t>
  </si>
  <si>
    <t xml:space="preserve">BB3Z6A642A </t>
  </si>
  <si>
    <t>KIT ENGINE OIL COOLER</t>
  </si>
  <si>
    <t>CLAMP - HOSE, T/C TO EXH</t>
  </si>
  <si>
    <t>BB5Z6019C</t>
  </si>
  <si>
    <t>BB5E6019AF</t>
  </si>
  <si>
    <t>COVER - CYLINDER FRONT</t>
  </si>
  <si>
    <t>BB5Z6250A</t>
  </si>
  <si>
    <t>BB5E6A267AB</t>
  </si>
  <si>
    <t>CAMSHAFT INTAKE</t>
  </si>
  <si>
    <t>GASKET, CAM COVER</t>
  </si>
  <si>
    <t>ADPT OIL FILTER</t>
  </si>
  <si>
    <t>BB5Z6C640A</t>
  </si>
  <si>
    <t>BB536K863CE</t>
  </si>
  <si>
    <t>CONNECTION - AIR INLET T/B END</t>
  </si>
  <si>
    <t>CONNECTION - AIR INLET, I/C END</t>
  </si>
  <si>
    <t>DUCT - AIR, TURBO END</t>
  </si>
  <si>
    <t>BB536C646DF</t>
  </si>
  <si>
    <t>DUCT - AIR, INTERCOOLER END</t>
  </si>
  <si>
    <t>FILTER ASY</t>
  </si>
  <si>
    <t>GASKET, EXHAUST</t>
  </si>
  <si>
    <t>ADRIAN  MI</t>
  </si>
  <si>
    <t>BRACKET, AIRBOX</t>
  </si>
  <si>
    <t>COVER, AIRBOX</t>
  </si>
  <si>
    <t>BB539F805DE</t>
  </si>
  <si>
    <t>HOSE - AIR, TURBO END</t>
  </si>
  <si>
    <t>HOSE - AIR, AIR BOX END</t>
  </si>
  <si>
    <t>BB5E9F593BA</t>
  </si>
  <si>
    <t>KIT - "O" RING, FU INJ</t>
  </si>
  <si>
    <t>CONNECTOR, VAC CONTRL, T/C</t>
  </si>
  <si>
    <t>TURBO CHARGER</t>
  </si>
  <si>
    <t>CB5Z8592A</t>
  </si>
  <si>
    <t>CB5E8592AB</t>
  </si>
  <si>
    <t>CONNECTION - WATER OUT,  T/C</t>
  </si>
  <si>
    <t>GASKET, FU PUMP CVR</t>
  </si>
  <si>
    <t>MANIFOLD ASY - INTAKE</t>
  </si>
  <si>
    <t>HOSE, EMS</t>
  </si>
  <si>
    <t>LSPI</t>
  </si>
  <si>
    <t>CJ5Z6051A</t>
  </si>
  <si>
    <t>CJ5E6051EC</t>
  </si>
  <si>
    <t>CJ5Z6079D</t>
  </si>
  <si>
    <t>CJ5E6079AC</t>
  </si>
  <si>
    <t>KIT - GASKET</t>
  </si>
  <si>
    <t>CJ5Z6256B</t>
  </si>
  <si>
    <t>CJ5E6C524AD</t>
  </si>
  <si>
    <t>SPROCKET - CAMSHAFT, LH</t>
  </si>
  <si>
    <t>CJ5Z6306A</t>
  </si>
  <si>
    <t>CJ5E6306AB</t>
  </si>
  <si>
    <t>GEAR - CRANKSHAFT</t>
  </si>
  <si>
    <t>CJ5Z6582A</t>
  </si>
  <si>
    <t>CJ5E6K271BG</t>
  </si>
  <si>
    <t>COVER - CYLINDER HEAD</t>
  </si>
  <si>
    <t>CJ5Z6C525A</t>
  </si>
  <si>
    <t>CJ5E6C525AD</t>
  </si>
  <si>
    <t>SPROCKET - CAMSHAFT, RH</t>
  </si>
  <si>
    <t>TENSIONER, OIL PUMP DRIVE</t>
  </si>
  <si>
    <t>CJ5E6K254AA</t>
  </si>
  <si>
    <t>TENSIONER - TIMING CHAIN</t>
  </si>
  <si>
    <t>GUIDE, TIMING CHAIN</t>
  </si>
  <si>
    <t>CJ5E6B297AA</t>
  </si>
  <si>
    <t>GASKET, T/C OIL DRAIN LINE</t>
  </si>
  <si>
    <t>CJ5E9448BA</t>
  </si>
  <si>
    <t>GASKET, EX MANIFOLD</t>
  </si>
  <si>
    <t>Dealer</t>
  </si>
  <si>
    <t>CJ5E9J323BC</t>
  </si>
  <si>
    <t>TUBE ASY FE PMP TO FE MAN</t>
  </si>
  <si>
    <t>CM5Z12029A</t>
  </si>
  <si>
    <t>CM5E12A366CA</t>
  </si>
  <si>
    <t>CM5Z6652A</t>
  </si>
  <si>
    <t>CM5E6652AA</t>
  </si>
  <si>
    <t>GEAR, OIL PUMP DRIVE</t>
  </si>
  <si>
    <t>CM5Z6700A</t>
  </si>
  <si>
    <t>CM5E6700AB</t>
  </si>
  <si>
    <t>SEAL ASY - CRKSHAFT OIL - FRT</t>
  </si>
  <si>
    <t>CP9Z6622A</t>
  </si>
  <si>
    <t>CM5E6622AB</t>
  </si>
  <si>
    <t>P/U SCREEN COVER ASY</t>
  </si>
  <si>
    <t>CP9Z6675A</t>
  </si>
  <si>
    <t>CM5E6675AD</t>
  </si>
  <si>
    <t>PAN ASY ENGINE OIL</t>
  </si>
  <si>
    <t>BOLT, CAMSHAFT</t>
  </si>
  <si>
    <t>SLEEVE, PILOT BEARING</t>
  </si>
  <si>
    <t>WIRE ASY, ENGINE MAIN</t>
  </si>
  <si>
    <t>F5TZ6A785A</t>
  </si>
  <si>
    <t>F57E6A785AC</t>
  </si>
  <si>
    <t>SEPARATOR ASY - OIL, EXT</t>
  </si>
  <si>
    <t>Fuel pump</t>
  </si>
  <si>
    <t>BOLT - HEX. HEAD - FLANGED</t>
  </si>
  <si>
    <t>Map Sensor</t>
  </si>
  <si>
    <t>pressure plate to flywheel</t>
  </si>
  <si>
    <t>BOLT-OIL COOLER FILTER</t>
  </si>
  <si>
    <t>WASHER - COPPER, T/C OIL LINE</t>
  </si>
  <si>
    <t>PIN, BELL HOUSING</t>
  </si>
  <si>
    <t>YS4Z6766A</t>
  </si>
  <si>
    <t>YS4G6766DA</t>
  </si>
  <si>
    <t>CAP ASY - OIL FILLER</t>
  </si>
  <si>
    <t>WESTLAND, MI</t>
  </si>
  <si>
    <t>AG9Z-6108-H</t>
  </si>
  <si>
    <t>AG9E-6110-AC2</t>
  </si>
  <si>
    <t>PISTON- STD COATED</t>
  </si>
  <si>
    <t>AG9Z-6148-A</t>
  </si>
  <si>
    <t>AG9E-6148-AA</t>
  </si>
  <si>
    <t>KIT-PISTON RING</t>
  </si>
  <si>
    <t>BB5Z-6006-A</t>
  </si>
  <si>
    <t>BB5E-6006-AD</t>
  </si>
  <si>
    <t>2.0L ENGINE ASY LB</t>
  </si>
  <si>
    <t>VALENCIA, ES</t>
  </si>
  <si>
    <t>TEI</t>
  </si>
  <si>
    <t>First large parts order</t>
  </si>
  <si>
    <t>Engines came with BB pistons</t>
  </si>
  <si>
    <t>ARA  #</t>
  </si>
  <si>
    <t>ORIGINAL PART NUMBERS</t>
  </si>
  <si>
    <t>SUPERCEDED</t>
  </si>
  <si>
    <t>SPROCKET - CAMSHAFT  LH superceded #</t>
  </si>
  <si>
    <t>SPROCKET - CAMSHAFT</t>
  </si>
  <si>
    <t>GEAR - CRANKSHAFT superceded #</t>
  </si>
  <si>
    <t>CAM superceded number (RH sprocket)</t>
  </si>
  <si>
    <t>Tensioner -Timing Chain</t>
  </si>
  <si>
    <t>CAM</t>
  </si>
  <si>
    <t>GUIDE, timing chain</t>
  </si>
  <si>
    <t>GUIDE</t>
  </si>
  <si>
    <t>CJ5Z6C525B/CJ5E6C525AE shows cam but it’s really the RH cam sprocket</t>
  </si>
  <si>
    <t>CJ5Z6K254A/CJ5E6C271AA, is for the oil pump chain.</t>
  </si>
  <si>
    <t>Per Ron email sent 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</si>
</sst>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color indexed="9"/>
      <name val="Calibri"/>
      <family val="2"/>
    </font>
    <font>
      <sz val="11"/>
      <color rgb="FF1F497D"/>
      <name val="Calibri"/>
      <family val="2"/>
    </font>
    <font>
      <sz val="11"/>
      <color rgb="FF1F497D"/>
      <name val="Symbol"/>
      <family val="1"/>
      <charset val="2"/>
    </font>
    <font>
      <sz val="7"/>
      <color rgb="FF1F497D"/>
      <name val="Times New Roman"/>
      <family val="1"/>
    </font>
    <font>
      <b/>
      <sz val="16"/>
      <name val="Calibri"/>
      <family val="2"/>
      <scheme val="minor"/>
    </font>
    <font>
      <sz val="10"/>
      <color theme="1"/>
      <name val="Arial"/>
      <family val="2"/>
    </font>
    <font>
      <sz val="16"/>
      <color theme="1"/>
      <name val="Arial"/>
      <family val="2"/>
    </font>
    <font>
      <b/>
      <sz val="14"/>
      <name val="Arial"/>
      <family val="2"/>
    </font>
    <font>
      <b/>
      <sz val="16"/>
      <color rgb="FFFF0000"/>
      <name val="Arial"/>
      <family val="2"/>
    </font>
    <font>
      <sz val="11"/>
      <name val="Arial"/>
      <family val="2"/>
    </font>
    <font>
      <sz val="10"/>
      <color indexed="8"/>
      <name val="Arial"/>
      <family val="2"/>
    </font>
    <font>
      <b/>
      <i/>
      <u/>
      <sz val="9"/>
      <color theme="1"/>
      <name val="Calibri"/>
      <family val="2"/>
      <scheme val="minor"/>
    </font>
    <font>
      <b/>
      <sz val="9"/>
      <name val="Arial"/>
      <family val="2"/>
    </font>
    <font>
      <b/>
      <sz val="10"/>
      <color theme="1"/>
      <name val="Arial"/>
      <family val="2"/>
    </font>
    <font>
      <sz val="9"/>
      <name val="Arial"/>
      <family val="2"/>
    </font>
    <font>
      <b/>
      <sz val="9"/>
      <name val="Calibri"/>
      <family val="2"/>
      <scheme val="minor"/>
    </font>
    <font>
      <b/>
      <sz val="10"/>
      <name val="Calibri"/>
      <family val="2"/>
    </font>
    <font>
      <b/>
      <sz val="11"/>
      <color rgb="FFFFFF00"/>
      <name val="Calibri"/>
      <family val="2"/>
    </font>
    <font>
      <sz val="10"/>
      <color theme="1"/>
      <name val="Calibri"/>
      <family val="2"/>
      <scheme val="minor"/>
    </font>
    <font>
      <sz val="10"/>
      <name val="Calibri"/>
      <family val="2"/>
      <scheme val="minor"/>
    </font>
    <font>
      <sz val="10"/>
      <color rgb="FF0000FF"/>
      <name val="Arial"/>
      <family val="2"/>
    </font>
    <font>
      <b/>
      <sz val="10"/>
      <color rgb="FF0000FF"/>
      <name val="Arial"/>
      <family val="2"/>
    </font>
    <font>
      <b/>
      <sz val="10"/>
      <color rgb="FF0000FF"/>
      <name val="Calibri"/>
      <family val="2"/>
      <scheme val="minor"/>
    </font>
    <font>
      <sz val="10"/>
      <name val="Calibri"/>
      <family val="2"/>
    </font>
    <font>
      <b/>
      <sz val="10"/>
      <color indexed="8"/>
      <name val="Calibri"/>
      <family val="2"/>
    </font>
    <font>
      <sz val="10"/>
      <color indexed="8"/>
      <name val="Calibri"/>
      <family val="2"/>
    </font>
    <font>
      <b/>
      <sz val="10"/>
      <color indexed="9"/>
      <name val="Times New Roman"/>
      <family val="1"/>
    </font>
    <font>
      <b/>
      <sz val="10"/>
      <name val="Times New Roman"/>
      <family val="1"/>
    </font>
    <font>
      <sz val="10"/>
      <name val="Times New Roman"/>
      <family val="1"/>
    </font>
    <font>
      <sz val="10"/>
      <color rgb="FF000000"/>
      <name val="Calibri"/>
      <family val="2"/>
    </font>
    <font>
      <b/>
      <sz val="10"/>
      <color indexed="8"/>
      <name val="Times New Roman"/>
      <family val="1"/>
    </font>
    <font>
      <sz val="10"/>
      <color indexed="8"/>
      <name val="Times New Roman"/>
      <family val="1"/>
    </font>
  </fonts>
  <fills count="18">
    <fill>
      <patternFill patternType="none"/>
    </fill>
    <fill>
      <patternFill patternType="gray125"/>
    </fill>
    <fill>
      <patternFill patternType="solid">
        <fgColor indexed="8"/>
        <bgColor indexed="64"/>
      </patternFill>
    </fill>
    <fill>
      <patternFill patternType="solid">
        <fgColor indexed="57"/>
        <bgColor indexed="64"/>
      </patternFill>
    </fill>
    <fill>
      <patternFill patternType="solid">
        <fgColor indexed="10"/>
        <bgColor indexed="64"/>
      </patternFill>
    </fill>
    <fill>
      <patternFill patternType="solid">
        <fgColor indexed="16"/>
        <bgColor indexed="64"/>
      </patternFill>
    </fill>
    <fill>
      <patternFill patternType="solid">
        <fgColor indexed="18"/>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FF66"/>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64"/>
      </patternFill>
    </fill>
    <fill>
      <patternFill patternType="solid">
        <fgColor indexed="9"/>
        <bgColor indexed="64"/>
      </patternFill>
    </fill>
    <fill>
      <patternFill patternType="solid">
        <fgColor indexed="47"/>
        <bgColor indexed="64"/>
      </patternFill>
    </fill>
    <fill>
      <patternFill patternType="solid">
        <fgColor indexed="45"/>
        <bgColor indexed="64"/>
      </patternFill>
    </fill>
    <fill>
      <patternFill patternType="solid">
        <fgColor indexed="11"/>
        <bgColor indexed="64"/>
      </patternFill>
    </fill>
    <fill>
      <patternFill patternType="solid">
        <fgColor indexed="42"/>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theme="0" tint="-0.14996795556505021"/>
      </bottom>
      <diagonal/>
    </border>
    <border>
      <left style="thin">
        <color indexed="64"/>
      </left>
      <right/>
      <top/>
      <bottom/>
      <diagonal/>
    </border>
    <border>
      <left/>
      <right style="thin">
        <color indexed="64"/>
      </right>
      <top/>
      <bottom/>
      <diagonal/>
    </border>
    <border>
      <left/>
      <right/>
      <top style="thin">
        <color theme="0" tint="-0.14996795556505021"/>
      </top>
      <bottom style="thin">
        <color theme="0" tint="-0.1499679555650502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theme="0" tint="-0.14996795556505021"/>
      </top>
      <bottom style="thin">
        <color theme="0" tint="-0.14996795556505021"/>
      </bottom>
      <diagonal/>
    </border>
    <border>
      <left style="thin">
        <color indexed="64"/>
      </left>
      <right/>
      <top/>
      <bottom style="medium">
        <color indexed="64"/>
      </bottom>
      <diagonal/>
    </border>
    <border>
      <left/>
      <right/>
      <top style="thin">
        <color theme="0" tint="-0.14996795556505021"/>
      </top>
      <bottom style="medium">
        <color indexed="64"/>
      </bottom>
      <diagonal/>
    </border>
    <border>
      <left/>
      <right style="thin">
        <color indexed="64"/>
      </right>
      <top style="thin">
        <color theme="0" tint="-0.14996795556505021"/>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bottom/>
      <diagonal/>
    </border>
    <border>
      <left style="hair">
        <color auto="1"/>
      </left>
      <right style="hair">
        <color auto="1"/>
      </right>
      <top/>
      <bottom/>
      <diagonal/>
    </border>
    <border>
      <left style="hair">
        <color auto="1"/>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44" fontId="1" fillId="0" borderId="0" applyFont="0" applyFill="0" applyBorder="0" applyAlignment="0" applyProtection="0"/>
    <xf numFmtId="0" fontId="3" fillId="0" borderId="0"/>
    <xf numFmtId="0" fontId="9" fillId="0" borderId="0"/>
    <xf numFmtId="44" fontId="14" fillId="0" borderId="0" applyFont="0" applyFill="0" applyBorder="0" applyAlignment="0" applyProtection="0"/>
    <xf numFmtId="0" fontId="1" fillId="0" borderId="0"/>
  </cellStyleXfs>
  <cellXfs count="215">
    <xf numFmtId="0" fontId="0" fillId="0" borderId="0" xfId="0"/>
    <xf numFmtId="0" fontId="4" fillId="2" borderId="1" xfId="1" applyNumberFormat="1" applyFont="1" applyFill="1" applyBorder="1" applyAlignment="1">
      <alignment horizontal="center" wrapText="1"/>
    </xf>
    <xf numFmtId="44" fontId="4" fillId="3" borderId="1" xfId="1" applyFont="1" applyFill="1" applyBorder="1" applyAlignment="1">
      <alignment horizontal="center" wrapText="1"/>
    </xf>
    <xf numFmtId="44" fontId="4" fillId="4" borderId="1" xfId="1" applyFont="1" applyFill="1" applyBorder="1" applyAlignment="1">
      <alignment horizontal="center" wrapText="1"/>
    </xf>
    <xf numFmtId="44" fontId="4" fillId="5" borderId="1" xfId="1" applyFont="1" applyFill="1" applyBorder="1" applyAlignment="1">
      <alignment horizontal="center" wrapText="1"/>
    </xf>
    <xf numFmtId="44" fontId="4" fillId="6" borderId="1" xfId="1" applyFont="1" applyFill="1" applyBorder="1" applyAlignment="1">
      <alignment horizontal="center" wrapText="1"/>
    </xf>
    <xf numFmtId="44" fontId="4" fillId="6" borderId="0" xfId="1" applyFont="1" applyFill="1" applyAlignment="1">
      <alignment horizontal="center" wrapText="1"/>
    </xf>
    <xf numFmtId="0" fontId="3" fillId="0" borderId="0" xfId="0" applyFont="1"/>
    <xf numFmtId="14" fontId="0" fillId="0" borderId="2" xfId="0" applyNumberFormat="1" applyBorder="1"/>
    <xf numFmtId="0" fontId="0" fillId="0" borderId="2" xfId="0" applyBorder="1"/>
    <xf numFmtId="17" fontId="0" fillId="0" borderId="2" xfId="0" applyNumberFormat="1" applyBorder="1"/>
    <xf numFmtId="0" fontId="3" fillId="0" borderId="2" xfId="0" applyFont="1" applyBorder="1"/>
    <xf numFmtId="0" fontId="5" fillId="0" borderId="0" xfId="0" applyFont="1" applyAlignment="1">
      <alignment vertical="center"/>
    </xf>
    <xf numFmtId="0" fontId="6" fillId="0" borderId="0" xfId="0" applyFont="1" applyAlignment="1">
      <alignment horizontal="left" vertical="center" indent="4"/>
    </xf>
    <xf numFmtId="0" fontId="8" fillId="0" borderId="3" xfId="2" quotePrefix="1" applyFont="1" applyBorder="1" applyAlignment="1">
      <alignment horizontal="center" vertical="center" wrapText="1"/>
    </xf>
    <xf numFmtId="0" fontId="10" fillId="0" borderId="4" xfId="3" applyFont="1" applyBorder="1" applyAlignment="1">
      <alignment horizontal="center" vertical="center" wrapText="1"/>
    </xf>
    <xf numFmtId="0" fontId="11" fillId="0" borderId="5" xfId="3" applyFont="1" applyBorder="1" applyAlignment="1">
      <alignment horizontal="center" vertical="center" wrapText="1"/>
    </xf>
    <xf numFmtId="0" fontId="9" fillId="0" borderId="6" xfId="3" applyBorder="1" applyAlignment="1">
      <alignment horizontal="center" vertical="center" wrapText="1"/>
    </xf>
    <xf numFmtId="0" fontId="9" fillId="0" borderId="7" xfId="3" applyBorder="1" applyAlignment="1">
      <alignment horizontal="center" vertical="center" wrapText="1"/>
    </xf>
    <xf numFmtId="0" fontId="10" fillId="0" borderId="6" xfId="3" applyFont="1" applyBorder="1" applyAlignment="1">
      <alignment horizontal="center" vertical="center" wrapText="1"/>
    </xf>
    <xf numFmtId="0" fontId="12" fillId="7" borderId="6" xfId="3" applyFont="1" applyFill="1" applyBorder="1" applyAlignment="1">
      <alignment horizontal="center" vertical="center" wrapText="1"/>
    </xf>
    <xf numFmtId="0" fontId="9" fillId="0" borderId="0" xfId="3"/>
    <xf numFmtId="0" fontId="10" fillId="0" borderId="0" xfId="3" applyFont="1" applyAlignment="1">
      <alignment horizontal="center" vertical="center" wrapText="1"/>
    </xf>
    <xf numFmtId="0" fontId="9" fillId="0" borderId="0" xfId="3" applyAlignment="1">
      <alignment horizontal="center"/>
    </xf>
    <xf numFmtId="0" fontId="2" fillId="0" borderId="5" xfId="2" applyFont="1" applyBorder="1" applyAlignment="1">
      <alignment horizontal="right" vertical="center" wrapText="1"/>
    </xf>
    <xf numFmtId="0" fontId="9" fillId="0" borderId="8" xfId="3" applyBorder="1" applyAlignment="1">
      <alignment horizontal="left" vertical="center" wrapText="1"/>
    </xf>
    <xf numFmtId="0" fontId="9" fillId="0" borderId="8" xfId="3" applyBorder="1" applyAlignment="1">
      <alignment vertical="center"/>
    </xf>
    <xf numFmtId="0" fontId="2" fillId="0" borderId="9" xfId="2" quotePrefix="1" applyFont="1" applyBorder="1" applyAlignment="1">
      <alignment horizontal="center" vertical="center" wrapText="1"/>
    </xf>
    <xf numFmtId="0" fontId="13" fillId="0" borderId="0" xfId="3" applyFont="1" applyAlignment="1">
      <alignment vertical="center" wrapText="1"/>
    </xf>
    <xf numFmtId="0" fontId="13" fillId="0" borderId="10" xfId="3" applyFont="1" applyBorder="1" applyAlignment="1">
      <alignment vertical="center" wrapText="1"/>
    </xf>
    <xf numFmtId="0" fontId="9" fillId="0" borderId="0" xfId="3" applyAlignment="1">
      <alignment horizontal="center" vertical="center"/>
    </xf>
    <xf numFmtId="0" fontId="9" fillId="7" borderId="0" xfId="3" applyFill="1" applyAlignment="1">
      <alignment horizontal="center" vertical="center"/>
    </xf>
    <xf numFmtId="0" fontId="9" fillId="0" borderId="0" xfId="3" applyAlignment="1">
      <alignment vertical="center"/>
    </xf>
    <xf numFmtId="0" fontId="2" fillId="0" borderId="9" xfId="2" applyFont="1" applyBorder="1" applyAlignment="1">
      <alignment horizontal="right" vertical="center" wrapText="1"/>
    </xf>
    <xf numFmtId="0" fontId="9" fillId="0" borderId="11" xfId="3" applyBorder="1" applyAlignment="1">
      <alignment horizontal="left" vertical="center" wrapText="1"/>
    </xf>
    <xf numFmtId="0" fontId="9" fillId="0" borderId="11" xfId="3" applyBorder="1" applyAlignment="1">
      <alignment vertical="center"/>
    </xf>
    <xf numFmtId="0" fontId="13" fillId="0" borderId="12" xfId="3" applyFont="1" applyBorder="1" applyAlignment="1">
      <alignment vertical="center" wrapText="1"/>
    </xf>
    <xf numFmtId="0" fontId="13" fillId="0" borderId="13" xfId="3" applyFont="1" applyBorder="1" applyAlignment="1">
      <alignment vertical="center" wrapText="1"/>
    </xf>
    <xf numFmtId="0" fontId="13" fillId="0" borderId="14" xfId="3" applyFont="1" applyBorder="1" applyAlignment="1">
      <alignment vertical="center" wrapText="1"/>
    </xf>
    <xf numFmtId="14" fontId="9" fillId="0" borderId="11" xfId="3" applyNumberFormat="1" applyBorder="1" applyAlignment="1">
      <alignment horizontal="left" vertical="center" wrapText="1"/>
    </xf>
    <xf numFmtId="0" fontId="9" fillId="0" borderId="15" xfId="3" applyBorder="1" applyAlignment="1">
      <alignment vertical="center"/>
    </xf>
    <xf numFmtId="44" fontId="15" fillId="0" borderId="5" xfId="4" applyFont="1" applyBorder="1" applyAlignment="1">
      <alignment horizontal="right" vertical="center"/>
    </xf>
    <xf numFmtId="0" fontId="16" fillId="0" borderId="6" xfId="3" applyFont="1" applyBorder="1" applyAlignment="1">
      <alignment vertical="center" wrapText="1"/>
    </xf>
    <xf numFmtId="0" fontId="17" fillId="0" borderId="6" xfId="3" applyFont="1" applyBorder="1"/>
    <xf numFmtId="0" fontId="17" fillId="0" borderId="7" xfId="3" applyFont="1" applyBorder="1"/>
    <xf numFmtId="0" fontId="2" fillId="0" borderId="16" xfId="2" applyFont="1" applyBorder="1" applyAlignment="1">
      <alignment horizontal="right" vertical="center" wrapText="1"/>
    </xf>
    <xf numFmtId="0" fontId="9" fillId="0" borderId="17" xfId="3" applyBorder="1" applyAlignment="1">
      <alignment horizontal="left" vertical="center" wrapText="1"/>
    </xf>
    <xf numFmtId="0" fontId="9" fillId="0" borderId="17" xfId="3" applyBorder="1" applyAlignment="1">
      <alignment vertical="center"/>
    </xf>
    <xf numFmtId="0" fontId="9" fillId="0" borderId="18" xfId="3" applyBorder="1" applyAlignment="1">
      <alignment vertical="center"/>
    </xf>
    <xf numFmtId="44" fontId="18" fillId="0" borderId="16" xfId="4" applyFont="1" applyBorder="1" applyAlignment="1">
      <alignment vertical="center"/>
    </xf>
    <xf numFmtId="0" fontId="17" fillId="0" borderId="19" xfId="3" applyFont="1" applyBorder="1"/>
    <xf numFmtId="0" fontId="17" fillId="0" borderId="20" xfId="3" applyFont="1" applyBorder="1"/>
    <xf numFmtId="0" fontId="19" fillId="7" borderId="21" xfId="2" applyFont="1" applyFill="1" applyBorder="1" applyAlignment="1">
      <alignment horizontal="center" wrapText="1"/>
    </xf>
    <xf numFmtId="0" fontId="19" fillId="7" borderId="22" xfId="2" applyFont="1" applyFill="1" applyBorder="1" applyAlignment="1">
      <alignment horizontal="center" wrapText="1"/>
    </xf>
    <xf numFmtId="0" fontId="19" fillId="7" borderId="23" xfId="2" applyFont="1" applyFill="1" applyBorder="1" applyAlignment="1">
      <alignment horizontal="center" wrapText="1"/>
    </xf>
    <xf numFmtId="44" fontId="19" fillId="7" borderId="22" xfId="4" applyFont="1" applyFill="1" applyBorder="1" applyAlignment="1">
      <alignment horizontal="center" wrapText="1"/>
    </xf>
    <xf numFmtId="1" fontId="19" fillId="7" borderId="22" xfId="2" applyNumberFormat="1" applyFont="1" applyFill="1" applyBorder="1" applyAlignment="1">
      <alignment horizontal="center" wrapText="1"/>
    </xf>
    <xf numFmtId="0" fontId="20" fillId="0" borderId="2" xfId="1" applyNumberFormat="1" applyFont="1" applyBorder="1" applyAlignment="1">
      <alignment horizontal="center" vertical="center" wrapText="1"/>
    </xf>
    <xf numFmtId="44" fontId="20" fillId="7" borderId="2" xfId="1" applyFont="1" applyFill="1" applyBorder="1" applyAlignment="1">
      <alignment horizontal="center" vertical="center" wrapText="1"/>
    </xf>
    <xf numFmtId="0" fontId="19" fillId="8" borderId="2" xfId="2" applyFont="1" applyFill="1" applyBorder="1" applyAlignment="1">
      <alignment horizontal="center" vertical="center" wrapText="1"/>
    </xf>
    <xf numFmtId="0" fontId="19" fillId="9" borderId="2" xfId="2" applyFont="1" applyFill="1" applyBorder="1" applyAlignment="1">
      <alignment horizontal="center" vertical="center" wrapText="1"/>
    </xf>
    <xf numFmtId="44" fontId="21" fillId="10" borderId="2" xfId="1" applyFont="1" applyFill="1" applyBorder="1" applyAlignment="1">
      <alignment horizontal="center" vertical="center" wrapText="1"/>
    </xf>
    <xf numFmtId="44" fontId="4" fillId="4" borderId="2" xfId="1" applyFont="1" applyFill="1" applyBorder="1" applyAlignment="1">
      <alignment horizontal="center" vertical="center" wrapText="1"/>
    </xf>
    <xf numFmtId="44" fontId="4" fillId="5" borderId="2" xfId="1" applyFont="1" applyFill="1" applyBorder="1" applyAlignment="1">
      <alignment horizontal="center" vertical="center" wrapText="1"/>
    </xf>
    <xf numFmtId="0" fontId="19" fillId="7" borderId="2" xfId="2" applyFont="1" applyFill="1" applyBorder="1" applyAlignment="1">
      <alignment horizontal="center" vertical="center" wrapText="1"/>
    </xf>
    <xf numFmtId="0" fontId="9" fillId="0" borderId="2" xfId="3" applyBorder="1" applyAlignment="1">
      <alignment horizontal="center"/>
    </xf>
    <xf numFmtId="0" fontId="9" fillId="0" borderId="2" xfId="3" applyBorder="1" applyAlignment="1">
      <alignment horizontal="center" wrapText="1"/>
    </xf>
    <xf numFmtId="0" fontId="17" fillId="0" borderId="2" xfId="3" applyFont="1" applyBorder="1" applyAlignment="1">
      <alignment horizontal="center"/>
    </xf>
    <xf numFmtId="0" fontId="17" fillId="0" borderId="2" xfId="3" applyFont="1" applyBorder="1"/>
    <xf numFmtId="0" fontId="22" fillId="0" borderId="24" xfId="2" applyFont="1" applyBorder="1" applyAlignment="1">
      <alignment horizontal="left"/>
    </xf>
    <xf numFmtId="0" fontId="22" fillId="0" borderId="25" xfId="2" applyFont="1" applyBorder="1" applyAlignment="1">
      <alignment horizontal="left"/>
    </xf>
    <xf numFmtId="0" fontId="23" fillId="0" borderId="25" xfId="2" applyFont="1" applyBorder="1" applyAlignment="1">
      <alignment horizontal="left"/>
    </xf>
    <xf numFmtId="44" fontId="22" fillId="0" borderId="25" xfId="4" applyFont="1" applyBorder="1" applyAlignment="1">
      <alignment horizontal="center"/>
    </xf>
    <xf numFmtId="1" fontId="22" fillId="0" borderId="25" xfId="2" applyNumberFormat="1" applyFont="1" applyBorder="1" applyAlignment="1" applyProtection="1">
      <alignment horizontal="center"/>
      <protection locked="0"/>
    </xf>
    <xf numFmtId="1" fontId="22" fillId="0" borderId="25" xfId="2" applyNumberFormat="1" applyFont="1" applyBorder="1" applyAlignment="1">
      <alignment horizontal="center"/>
    </xf>
    <xf numFmtId="0" fontId="22" fillId="0" borderId="25" xfId="2" applyFont="1" applyBorder="1" applyAlignment="1">
      <alignment horizontal="center"/>
    </xf>
    <xf numFmtId="0" fontId="22" fillId="0" borderId="26" xfId="2" applyFont="1" applyBorder="1" applyAlignment="1">
      <alignment horizontal="center"/>
    </xf>
    <xf numFmtId="0" fontId="22" fillId="0" borderId="2" xfId="2" applyFont="1" applyBorder="1" applyAlignment="1">
      <alignment horizontal="center" vertical="center"/>
    </xf>
    <xf numFmtId="0" fontId="22" fillId="7" borderId="2" xfId="2" applyFont="1" applyFill="1" applyBorder="1" applyAlignment="1">
      <alignment horizontal="center" vertical="center"/>
    </xf>
    <xf numFmtId="2" fontId="22" fillId="0" borderId="2" xfId="2" applyNumberFormat="1" applyFont="1" applyBorder="1" applyAlignment="1">
      <alignment horizontal="center"/>
    </xf>
    <xf numFmtId="0" fontId="22" fillId="0" borderId="2" xfId="2" applyFont="1" applyBorder="1" applyAlignment="1">
      <alignment horizontal="left"/>
    </xf>
    <xf numFmtId="44" fontId="22" fillId="0" borderId="2" xfId="2" applyNumberFormat="1" applyFont="1" applyBorder="1" applyAlignment="1">
      <alignment horizontal="left"/>
    </xf>
    <xf numFmtId="0" fontId="9" fillId="0" borderId="2" xfId="3" applyBorder="1"/>
    <xf numFmtId="0" fontId="1" fillId="0" borderId="0" xfId="5"/>
    <xf numFmtId="0" fontId="22" fillId="0" borderId="2" xfId="2" applyFont="1" applyBorder="1" applyAlignment="1">
      <alignment horizontal="center"/>
    </xf>
    <xf numFmtId="0" fontId="1" fillId="0" borderId="2" xfId="5" applyBorder="1"/>
    <xf numFmtId="0" fontId="1" fillId="0" borderId="2" xfId="5" applyBorder="1" applyAlignment="1">
      <alignment horizontal="center"/>
    </xf>
    <xf numFmtId="44" fontId="22" fillId="7" borderId="2" xfId="2" applyNumberFormat="1" applyFont="1" applyFill="1" applyBorder="1" applyAlignment="1">
      <alignment horizontal="center" vertical="center"/>
    </xf>
    <xf numFmtId="44" fontId="22" fillId="0" borderId="2" xfId="2" applyNumberFormat="1" applyFont="1" applyBorder="1" applyAlignment="1">
      <alignment horizontal="center"/>
    </xf>
    <xf numFmtId="44" fontId="1" fillId="0" borderId="2" xfId="5" applyNumberFormat="1" applyBorder="1"/>
    <xf numFmtId="44" fontId="22" fillId="0" borderId="2" xfId="2" applyNumberFormat="1" applyFont="1" applyBorder="1" applyAlignment="1">
      <alignment horizontal="center" vertical="center"/>
    </xf>
    <xf numFmtId="0" fontId="22" fillId="8" borderId="24" xfId="2" applyFont="1" applyFill="1" applyBorder="1" applyAlignment="1">
      <alignment horizontal="left"/>
    </xf>
    <xf numFmtId="0" fontId="22" fillId="8" borderId="25" xfId="2" applyFont="1" applyFill="1" applyBorder="1" applyAlignment="1">
      <alignment horizontal="left"/>
    </xf>
    <xf numFmtId="0" fontId="1" fillId="8" borderId="0" xfId="5" applyFill="1"/>
    <xf numFmtId="44" fontId="22" fillId="8" borderId="25" xfId="4" applyFont="1" applyFill="1" applyBorder="1" applyAlignment="1">
      <alignment horizontal="center"/>
    </xf>
    <xf numFmtId="1" fontId="22" fillId="8" borderId="25" xfId="2" applyNumberFormat="1" applyFont="1" applyFill="1" applyBorder="1" applyAlignment="1" applyProtection="1">
      <alignment horizontal="center"/>
      <protection locked="0"/>
    </xf>
    <xf numFmtId="1" fontId="22" fillId="8" borderId="25" xfId="2" applyNumberFormat="1" applyFont="1" applyFill="1" applyBorder="1" applyAlignment="1">
      <alignment horizontal="center"/>
    </xf>
    <xf numFmtId="0" fontId="22" fillId="8" borderId="25" xfId="2" applyFont="1" applyFill="1" applyBorder="1" applyAlignment="1">
      <alignment horizontal="center"/>
    </xf>
    <xf numFmtId="0" fontId="22" fillId="8" borderId="26" xfId="2" applyFont="1" applyFill="1" applyBorder="1" applyAlignment="1">
      <alignment horizontal="center"/>
    </xf>
    <xf numFmtId="0" fontId="22" fillId="8" borderId="2" xfId="2" applyFont="1" applyFill="1" applyBorder="1" applyAlignment="1">
      <alignment horizontal="center" vertical="center"/>
    </xf>
    <xf numFmtId="0" fontId="22" fillId="8" borderId="2" xfId="2" applyFont="1" applyFill="1" applyBorder="1" applyAlignment="1">
      <alignment horizontal="center"/>
    </xf>
    <xf numFmtId="44" fontId="22" fillId="8" borderId="2" xfId="2" applyNumberFormat="1" applyFont="1" applyFill="1" applyBorder="1" applyAlignment="1">
      <alignment horizontal="center"/>
    </xf>
    <xf numFmtId="0" fontId="22" fillId="8" borderId="2" xfId="2" applyFont="1" applyFill="1" applyBorder="1" applyAlignment="1">
      <alignment horizontal="left"/>
    </xf>
    <xf numFmtId="44" fontId="22" fillId="8" borderId="2" xfId="2" applyNumberFormat="1" applyFont="1" applyFill="1" applyBorder="1" applyAlignment="1">
      <alignment horizontal="left"/>
    </xf>
    <xf numFmtId="0" fontId="9" fillId="8" borderId="2" xfId="3" applyFill="1" applyBorder="1"/>
    <xf numFmtId="44" fontId="1" fillId="8" borderId="2" xfId="5" applyNumberFormat="1" applyFill="1" applyBorder="1"/>
    <xf numFmtId="0" fontId="1" fillId="8" borderId="2" xfId="5" applyFill="1" applyBorder="1"/>
    <xf numFmtId="0" fontId="9" fillId="8" borderId="2" xfId="3" applyFill="1" applyBorder="1" applyAlignment="1">
      <alignment horizontal="center"/>
    </xf>
    <xf numFmtId="0" fontId="9" fillId="8" borderId="0" xfId="3" applyFill="1"/>
    <xf numFmtId="0" fontId="22" fillId="11" borderId="25" xfId="2" applyFont="1" applyFill="1" applyBorder="1" applyAlignment="1">
      <alignment horizontal="left"/>
    </xf>
    <xf numFmtId="0" fontId="0" fillId="0" borderId="2" xfId="5" applyFont="1" applyBorder="1" applyAlignment="1">
      <alignment horizontal="center"/>
    </xf>
    <xf numFmtId="0" fontId="23" fillId="0" borderId="2" xfId="2" applyFont="1" applyBorder="1" applyAlignment="1">
      <alignment horizontal="left"/>
    </xf>
    <xf numFmtId="0" fontId="22" fillId="12" borderId="25" xfId="2" applyFont="1" applyFill="1" applyBorder="1" applyAlignment="1">
      <alignment horizontal="left"/>
    </xf>
    <xf numFmtId="0" fontId="24" fillId="0" borderId="2" xfId="0" applyFont="1" applyBorder="1" applyAlignment="1">
      <alignment horizontal="center" vertical="center"/>
    </xf>
    <xf numFmtId="0" fontId="1" fillId="8" borderId="2" xfId="5" applyFill="1" applyBorder="1" applyAlignment="1">
      <alignment horizontal="center"/>
    </xf>
    <xf numFmtId="0" fontId="22" fillId="0" borderId="27" xfId="2" applyFont="1" applyBorder="1" applyAlignment="1">
      <alignment horizontal="left"/>
    </xf>
    <xf numFmtId="0" fontId="22" fillId="0" borderId="28" xfId="2" applyFont="1" applyBorder="1" applyAlignment="1">
      <alignment horizontal="left"/>
    </xf>
    <xf numFmtId="0" fontId="23" fillId="0" borderId="28" xfId="2" applyFont="1" applyBorder="1" applyAlignment="1">
      <alignment horizontal="left"/>
    </xf>
    <xf numFmtId="44" fontId="22" fillId="0" borderId="28" xfId="4" applyFont="1" applyBorder="1" applyAlignment="1">
      <alignment horizontal="center"/>
    </xf>
    <xf numFmtId="1" fontId="22" fillId="0" borderId="28" xfId="2" applyNumberFormat="1" applyFont="1" applyBorder="1" applyAlignment="1" applyProtection="1">
      <alignment horizontal="center"/>
      <protection locked="0"/>
    </xf>
    <xf numFmtId="1" fontId="22" fillId="0" borderId="28" xfId="2" applyNumberFormat="1" applyFont="1" applyBorder="1" applyAlignment="1">
      <alignment horizontal="center"/>
    </xf>
    <xf numFmtId="0" fontId="22" fillId="0" borderId="28" xfId="2" applyFont="1" applyBorder="1" applyAlignment="1">
      <alignment horizontal="center"/>
    </xf>
    <xf numFmtId="0" fontId="22" fillId="0" borderId="29" xfId="2" applyFont="1" applyBorder="1" applyAlignment="1">
      <alignment horizontal="center"/>
    </xf>
    <xf numFmtId="0" fontId="25" fillId="0" borderId="2" xfId="3" applyFont="1" applyBorder="1" applyAlignment="1">
      <alignment horizontal="left"/>
    </xf>
    <xf numFmtId="44" fontId="25" fillId="0" borderId="2" xfId="4" applyFont="1" applyBorder="1" applyAlignment="1">
      <alignment horizontal="center"/>
    </xf>
    <xf numFmtId="1" fontId="25" fillId="0" borderId="2" xfId="3" applyNumberFormat="1" applyFont="1" applyBorder="1" applyAlignment="1">
      <alignment horizontal="center"/>
    </xf>
    <xf numFmtId="0" fontId="25" fillId="0" borderId="2" xfId="3" applyFont="1" applyBorder="1" applyAlignment="1">
      <alignment horizontal="center"/>
    </xf>
    <xf numFmtId="0" fontId="25" fillId="0" borderId="2" xfId="3" applyFont="1" applyBorder="1" applyAlignment="1">
      <alignment horizontal="center" vertical="center"/>
    </xf>
    <xf numFmtId="44" fontId="26" fillId="7" borderId="2" xfId="2" applyNumberFormat="1" applyFont="1" applyFill="1" applyBorder="1" applyAlignment="1">
      <alignment horizontal="center" vertical="center"/>
    </xf>
    <xf numFmtId="0" fontId="25" fillId="0" borderId="0" xfId="3" applyFont="1" applyAlignment="1">
      <alignment horizontal="center"/>
    </xf>
    <xf numFmtId="0" fontId="25" fillId="0" borderId="0" xfId="3" applyFont="1"/>
    <xf numFmtId="0" fontId="25" fillId="0" borderId="0" xfId="3" applyFont="1" applyAlignment="1">
      <alignment horizontal="left"/>
    </xf>
    <xf numFmtId="44" fontId="25" fillId="0" borderId="0" xfId="4" applyFont="1" applyAlignment="1">
      <alignment horizontal="center"/>
    </xf>
    <xf numFmtId="1" fontId="25" fillId="0" borderId="0" xfId="3" applyNumberFormat="1" applyFont="1" applyAlignment="1">
      <alignment horizontal="center"/>
    </xf>
    <xf numFmtId="0" fontId="25" fillId="0" borderId="0" xfId="3" applyFont="1" applyAlignment="1">
      <alignment horizontal="center" vertical="center"/>
    </xf>
    <xf numFmtId="44" fontId="26" fillId="7" borderId="0" xfId="2" applyNumberFormat="1" applyFont="1" applyFill="1" applyAlignment="1">
      <alignment horizontal="center" vertical="center"/>
    </xf>
    <xf numFmtId="44" fontId="22" fillId="0" borderId="0" xfId="2" applyNumberFormat="1" applyFont="1" applyAlignment="1">
      <alignment horizontal="center"/>
    </xf>
    <xf numFmtId="0" fontId="9" fillId="0" borderId="0" xfId="3" applyAlignment="1">
      <alignment horizontal="left"/>
    </xf>
    <xf numFmtId="44" fontId="9" fillId="0" borderId="0" xfId="4" applyFont="1" applyAlignment="1">
      <alignment horizontal="center"/>
    </xf>
    <xf numFmtId="1" fontId="9" fillId="0" borderId="0" xfId="3" applyNumberFormat="1" applyAlignment="1">
      <alignment horizontal="center"/>
    </xf>
    <xf numFmtId="0" fontId="17" fillId="0" borderId="0" xfId="3" applyFont="1" applyAlignment="1">
      <alignment horizontal="center"/>
    </xf>
    <xf numFmtId="44" fontId="9" fillId="7" borderId="0" xfId="3" applyNumberFormat="1" applyFill="1"/>
    <xf numFmtId="44" fontId="9" fillId="0" borderId="0" xfId="3" applyNumberFormat="1"/>
    <xf numFmtId="0" fontId="27" fillId="0" borderId="0" xfId="0" applyFont="1"/>
    <xf numFmtId="0" fontId="27" fillId="13" borderId="0" xfId="0" applyFont="1" applyFill="1"/>
    <xf numFmtId="44" fontId="27" fillId="0" borderId="0" xfId="1" applyFont="1"/>
    <xf numFmtId="0" fontId="27" fillId="0" borderId="0" xfId="1" applyNumberFormat="1" applyFont="1"/>
    <xf numFmtId="0" fontId="4" fillId="2" borderId="2" xfId="0" applyFont="1" applyFill="1" applyBorder="1" applyAlignment="1">
      <alignment horizontal="center" wrapText="1"/>
    </xf>
    <xf numFmtId="44" fontId="4" fillId="2" borderId="2" xfId="1" applyFont="1" applyFill="1" applyBorder="1" applyAlignment="1">
      <alignment horizontal="center" wrapText="1"/>
    </xf>
    <xf numFmtId="0" fontId="4" fillId="2" borderId="2" xfId="1" applyNumberFormat="1" applyFont="1" applyFill="1" applyBorder="1" applyAlignment="1">
      <alignment horizontal="center" wrapText="1"/>
    </xf>
    <xf numFmtId="44" fontId="4" fillId="3" borderId="2" xfId="1" applyFont="1" applyFill="1" applyBorder="1" applyAlignment="1">
      <alignment horizontal="center" wrapText="1"/>
    </xf>
    <xf numFmtId="44" fontId="4" fillId="4" borderId="2" xfId="1" applyFont="1" applyFill="1" applyBorder="1" applyAlignment="1">
      <alignment horizontal="center" wrapText="1"/>
    </xf>
    <xf numFmtId="44" fontId="4" fillId="5" borderId="2" xfId="1" applyFont="1" applyFill="1" applyBorder="1" applyAlignment="1">
      <alignment horizontal="center" wrapText="1"/>
    </xf>
    <xf numFmtId="44" fontId="4" fillId="6" borderId="2" xfId="1" applyFont="1" applyFill="1" applyBorder="1" applyAlignment="1">
      <alignment horizontal="center" wrapText="1"/>
    </xf>
    <xf numFmtId="1" fontId="4" fillId="2" borderId="2" xfId="0" applyNumberFormat="1" applyFont="1" applyFill="1" applyBorder="1" applyAlignment="1">
      <alignment horizontal="center" wrapText="1"/>
    </xf>
    <xf numFmtId="0" fontId="4" fillId="2" borderId="30" xfId="0" applyFont="1" applyFill="1" applyBorder="1" applyAlignment="1">
      <alignment horizontal="center" wrapText="1"/>
    </xf>
    <xf numFmtId="0" fontId="28" fillId="0" borderId="2" xfId="0" applyFont="1" applyBorder="1" applyAlignment="1">
      <alignment horizontal="center"/>
    </xf>
    <xf numFmtId="0" fontId="29" fillId="0" borderId="2" xfId="0" applyFont="1" applyBorder="1" applyAlignment="1">
      <alignment horizontal="center"/>
    </xf>
    <xf numFmtId="0" fontId="20" fillId="0" borderId="2" xfId="0" applyFont="1" applyBorder="1" applyAlignment="1">
      <alignment horizontal="center"/>
    </xf>
    <xf numFmtId="44" fontId="20" fillId="0" borderId="2" xfId="1" applyFont="1" applyBorder="1" applyAlignment="1">
      <alignment horizontal="center"/>
    </xf>
    <xf numFmtId="0" fontId="20" fillId="0" borderId="2" xfId="1" applyNumberFormat="1" applyFont="1" applyBorder="1" applyAlignment="1">
      <alignment horizontal="center"/>
    </xf>
    <xf numFmtId="0" fontId="27" fillId="0" borderId="2" xfId="0" applyFont="1" applyBorder="1" applyAlignment="1">
      <alignment horizontal="center"/>
    </xf>
    <xf numFmtId="1" fontId="27" fillId="0" borderId="2" xfId="0" applyNumberFormat="1" applyFont="1" applyBorder="1" applyAlignment="1">
      <alignment horizontal="center"/>
    </xf>
    <xf numFmtId="0" fontId="27" fillId="0" borderId="2" xfId="0" applyFont="1" applyBorder="1" applyAlignment="1" applyProtection="1">
      <alignment horizontal="center"/>
      <protection locked="0"/>
    </xf>
    <xf numFmtId="0" fontId="27" fillId="0" borderId="2" xfId="0" applyFont="1" applyBorder="1" applyAlignment="1">
      <alignment horizontal="left"/>
    </xf>
    <xf numFmtId="0" fontId="27" fillId="0" borderId="0" xfId="0" applyFont="1" applyAlignment="1">
      <alignment horizontal="center"/>
    </xf>
    <xf numFmtId="0" fontId="20" fillId="13" borderId="2" xfId="0" applyFont="1" applyFill="1" applyBorder="1" applyAlignment="1">
      <alignment horizontal="center"/>
    </xf>
    <xf numFmtId="44" fontId="20" fillId="13" borderId="2" xfId="1" applyFont="1" applyFill="1" applyBorder="1" applyAlignment="1">
      <alignment horizontal="center"/>
    </xf>
    <xf numFmtId="0" fontId="20" fillId="13" borderId="2" xfId="1" applyNumberFormat="1" applyFont="1" applyFill="1" applyBorder="1" applyAlignment="1">
      <alignment horizontal="center"/>
    </xf>
    <xf numFmtId="0" fontId="27" fillId="13" borderId="2" xfId="0" applyFont="1" applyFill="1" applyBorder="1" applyAlignment="1">
      <alignment horizontal="center"/>
    </xf>
    <xf numFmtId="1" fontId="27" fillId="13" borderId="2" xfId="0" applyNumberFormat="1" applyFont="1" applyFill="1" applyBorder="1" applyAlignment="1">
      <alignment horizontal="center"/>
    </xf>
    <xf numFmtId="0" fontId="20" fillId="14" borderId="2" xfId="1" applyNumberFormat="1" applyFont="1" applyFill="1" applyBorder="1" applyAlignment="1">
      <alignment horizontal="center"/>
    </xf>
    <xf numFmtId="0" fontId="28" fillId="14" borderId="2" xfId="0" applyFont="1" applyFill="1" applyBorder="1" applyAlignment="1">
      <alignment horizontal="center"/>
    </xf>
    <xf numFmtId="0" fontId="29" fillId="14" borderId="2" xfId="0" applyFont="1" applyFill="1" applyBorder="1" applyAlignment="1">
      <alignment horizontal="center"/>
    </xf>
    <xf numFmtId="0" fontId="20" fillId="14" borderId="2" xfId="0" applyFont="1" applyFill="1" applyBorder="1" applyAlignment="1">
      <alignment horizontal="center"/>
    </xf>
    <xf numFmtId="44" fontId="20" fillId="14" borderId="2" xfId="1" applyFont="1" applyFill="1" applyBorder="1" applyAlignment="1">
      <alignment horizontal="center"/>
    </xf>
    <xf numFmtId="0" fontId="27" fillId="14" borderId="2" xfId="0" applyFont="1" applyFill="1" applyBorder="1" applyAlignment="1">
      <alignment horizontal="center"/>
    </xf>
    <xf numFmtId="1" fontId="27" fillId="14" borderId="2" xfId="0" applyNumberFormat="1" applyFont="1" applyFill="1" applyBorder="1" applyAlignment="1">
      <alignment horizontal="center"/>
    </xf>
    <xf numFmtId="0" fontId="27" fillId="14" borderId="0" xfId="0" applyFont="1" applyFill="1" applyAlignment="1">
      <alignment horizontal="center"/>
    </xf>
    <xf numFmtId="44" fontId="20" fillId="0" borderId="2" xfId="1" applyFont="1" applyBorder="1" applyAlignment="1" applyProtection="1">
      <alignment horizontal="center"/>
      <protection locked="0"/>
    </xf>
    <xf numFmtId="0" fontId="20" fillId="0" borderId="2" xfId="1" applyNumberFormat="1" applyFont="1" applyBorder="1" applyAlignment="1" applyProtection="1">
      <alignment horizontal="center"/>
      <protection locked="0"/>
    </xf>
    <xf numFmtId="0" fontId="20" fillId="15" borderId="2" xfId="1" applyNumberFormat="1" applyFont="1" applyFill="1" applyBorder="1" applyAlignment="1">
      <alignment horizontal="center"/>
    </xf>
    <xf numFmtId="0" fontId="20" fillId="0" borderId="2" xfId="0" applyFont="1" applyBorder="1" applyAlignment="1" applyProtection="1">
      <alignment horizontal="center"/>
      <protection locked="0"/>
    </xf>
    <xf numFmtId="0" fontId="27" fillId="13" borderId="0" xfId="0" applyFont="1" applyFill="1" applyAlignment="1">
      <alignment horizontal="center"/>
    </xf>
    <xf numFmtId="0" fontId="20" fillId="16" borderId="2" xfId="0" applyFont="1" applyFill="1" applyBorder="1" applyAlignment="1">
      <alignment horizontal="center"/>
    </xf>
    <xf numFmtId="44" fontId="20" fillId="16" borderId="2" xfId="1" applyFont="1" applyFill="1" applyBorder="1" applyAlignment="1">
      <alignment horizontal="center"/>
    </xf>
    <xf numFmtId="0" fontId="20" fillId="16" borderId="2" xfId="1" applyNumberFormat="1" applyFont="1" applyFill="1" applyBorder="1" applyAlignment="1">
      <alignment horizontal="center"/>
    </xf>
    <xf numFmtId="0" fontId="20" fillId="17" borderId="2" xfId="0" applyFont="1" applyFill="1" applyBorder="1" applyAlignment="1">
      <alignment horizontal="center"/>
    </xf>
    <xf numFmtId="0" fontId="27" fillId="0" borderId="2" xfId="0" applyFont="1" applyBorder="1"/>
    <xf numFmtId="0" fontId="27" fillId="13" borderId="2" xfId="0" applyFont="1" applyFill="1" applyBorder="1"/>
    <xf numFmtId="44" fontId="27" fillId="0" borderId="2" xfId="1" applyFont="1" applyBorder="1"/>
    <xf numFmtId="0" fontId="27" fillId="0" borderId="2" xfId="1" applyNumberFormat="1" applyFont="1" applyBorder="1"/>
    <xf numFmtId="0" fontId="0" fillId="0" borderId="2" xfId="0" applyBorder="1" applyAlignment="1">
      <alignment horizontal="center"/>
    </xf>
    <xf numFmtId="0" fontId="30" fillId="2" borderId="2" xfId="0" applyFont="1" applyFill="1" applyBorder="1" applyAlignment="1">
      <alignment horizontal="center" wrapText="1"/>
    </xf>
    <xf numFmtId="44" fontId="30" fillId="2" borderId="2" xfId="1" applyFont="1" applyFill="1" applyBorder="1" applyAlignment="1">
      <alignment horizontal="center" wrapText="1"/>
    </xf>
    <xf numFmtId="0" fontId="30" fillId="2" borderId="2" xfId="1" applyNumberFormat="1" applyFont="1" applyFill="1" applyBorder="1" applyAlignment="1">
      <alignment horizontal="center" wrapText="1"/>
    </xf>
    <xf numFmtId="0" fontId="31" fillId="0" borderId="2" xfId="0" applyFont="1" applyBorder="1" applyAlignment="1">
      <alignment horizontal="center"/>
    </xf>
    <xf numFmtId="0" fontId="32" fillId="0" borderId="2" xfId="0" applyFont="1" applyBorder="1" applyAlignment="1">
      <alignment horizontal="center"/>
    </xf>
    <xf numFmtId="0" fontId="31" fillId="17" borderId="2" xfId="0" applyFont="1" applyFill="1" applyBorder="1" applyAlignment="1">
      <alignment horizontal="center"/>
    </xf>
    <xf numFmtId="44" fontId="31" fillId="13" borderId="2" xfId="1" applyFont="1" applyFill="1" applyBorder="1" applyAlignment="1">
      <alignment horizontal="center"/>
    </xf>
    <xf numFmtId="0" fontId="31" fillId="13" borderId="2" xfId="1" applyNumberFormat="1" applyFont="1" applyFill="1" applyBorder="1" applyAlignment="1">
      <alignment horizontal="center"/>
    </xf>
    <xf numFmtId="0" fontId="33" fillId="8" borderId="31" xfId="0" applyFont="1" applyFill="1" applyBorder="1" applyAlignment="1">
      <alignment vertical="center"/>
    </xf>
    <xf numFmtId="0" fontId="33" fillId="8" borderId="32" xfId="0" applyFont="1" applyFill="1" applyBorder="1" applyAlignment="1">
      <alignment vertical="center"/>
    </xf>
    <xf numFmtId="0" fontId="34" fillId="0" borderId="2" xfId="0" applyFont="1" applyBorder="1" applyAlignment="1">
      <alignment horizontal="center"/>
    </xf>
    <xf numFmtId="0" fontId="35" fillId="0" borderId="2" xfId="0" applyFont="1" applyBorder="1" applyAlignment="1">
      <alignment horizontal="center"/>
    </xf>
    <xf numFmtId="44" fontId="31" fillId="0" borderId="2" xfId="1" applyFont="1" applyBorder="1" applyAlignment="1">
      <alignment horizontal="center"/>
    </xf>
    <xf numFmtId="0" fontId="31" fillId="0" borderId="2" xfId="1" applyNumberFormat="1" applyFont="1" applyBorder="1" applyAlignment="1">
      <alignment horizontal="center"/>
    </xf>
    <xf numFmtId="0" fontId="33" fillId="8" borderId="33" xfId="0" applyFont="1" applyFill="1" applyBorder="1" applyAlignment="1">
      <alignment vertical="center"/>
    </xf>
    <xf numFmtId="0" fontId="33" fillId="8" borderId="34" xfId="0" applyFont="1" applyFill="1" applyBorder="1" applyAlignment="1">
      <alignment vertical="center"/>
    </xf>
    <xf numFmtId="0" fontId="0" fillId="0" borderId="0" xfId="0" applyAlignment="1">
      <alignment horizontal="center"/>
    </xf>
    <xf numFmtId="14" fontId="3" fillId="0" borderId="0" xfId="0" applyNumberFormat="1" applyFont="1"/>
    <xf numFmtId="14" fontId="0" fillId="0" borderId="0" xfId="0" applyNumberFormat="1"/>
    <xf numFmtId="0" fontId="33" fillId="0" borderId="0" xfId="0" applyFont="1" applyAlignment="1">
      <alignment vertical="center"/>
    </xf>
    <xf numFmtId="0" fontId="24" fillId="0" borderId="0" xfId="0" applyFont="1"/>
    <xf numFmtId="0" fontId="24" fillId="0" borderId="0" xfId="0" applyFont="1" applyAlignment="1">
      <alignment vertical="center"/>
    </xf>
  </cellXfs>
  <cellStyles count="6">
    <cellStyle name="Currency" xfId="1" builtinId="4"/>
    <cellStyle name="Currency 2" xfId="4" xr:uid="{D700267A-9892-4FB4-BD4B-A0F06396C452}"/>
    <cellStyle name="Normal" xfId="0" builtinId="0"/>
    <cellStyle name="Normal 2" xfId="2" xr:uid="{F8DEA02B-8C0B-47AC-BA2C-8BB7DA3D3208}"/>
    <cellStyle name="Normal 25" xfId="3" xr:uid="{AAC02047-369E-4D1D-9BB1-0B331E000E8E}"/>
    <cellStyle name="Normal 3" xfId="5" xr:uid="{F168DFF2-6BD3-479E-892A-E7F7627B0E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333375</xdr:colOff>
      <xdr:row>0</xdr:row>
      <xdr:rowOff>0</xdr:rowOff>
    </xdr:from>
    <xdr:to>
      <xdr:col>9</xdr:col>
      <xdr:colOff>41276</xdr:colOff>
      <xdr:row>3</xdr:row>
      <xdr:rowOff>70525</xdr:rowOff>
    </xdr:to>
    <xdr:pic>
      <xdr:nvPicPr>
        <xdr:cNvPr id="2" name="Picture 1">
          <a:extLst>
            <a:ext uri="{FF2B5EF4-FFF2-40B4-BE49-F238E27FC236}">
              <a16:creationId xmlns:a16="http://schemas.microsoft.com/office/drawing/2014/main" id="{8E4BE230-783A-4BB8-B8BE-34EB35F895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3325" y="0"/>
          <a:ext cx="1879601" cy="889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3D225-FA5E-4466-8C83-12FC54AC9E48}">
  <dimension ref="A1:N24"/>
  <sheetViews>
    <sheetView workbookViewId="0">
      <selection activeCell="H14" sqref="H14"/>
    </sheetView>
  </sheetViews>
  <sheetFormatPr defaultRowHeight="15" x14ac:dyDescent="0.25"/>
  <cols>
    <col min="1" max="1" width="14.28515625" customWidth="1"/>
    <col min="10" max="10" width="11.140625" customWidth="1"/>
    <col min="11" max="11" width="10.85546875" customWidth="1"/>
    <col min="12" max="12" width="65.42578125" customWidth="1"/>
    <col min="13" max="13" width="12.42578125" customWidth="1"/>
  </cols>
  <sheetData>
    <row r="1" spans="1:14" x14ac:dyDescent="0.25">
      <c r="A1" t="s">
        <v>0</v>
      </c>
    </row>
    <row r="3" spans="1:14" ht="26.25" x14ac:dyDescent="0.25">
      <c r="A3" t="s">
        <v>1</v>
      </c>
      <c r="B3" t="s">
        <v>2</v>
      </c>
      <c r="C3" s="1" t="s">
        <v>3</v>
      </c>
      <c r="D3" s="2" t="s">
        <v>4</v>
      </c>
      <c r="E3" s="3" t="s">
        <v>5</v>
      </c>
      <c r="F3" s="4" t="s">
        <v>6</v>
      </c>
      <c r="G3" s="5" t="s">
        <v>7</v>
      </c>
      <c r="H3" s="6" t="s">
        <v>8</v>
      </c>
      <c r="I3" t="s">
        <v>9</v>
      </c>
      <c r="J3" t="s">
        <v>10</v>
      </c>
      <c r="K3" t="s">
        <v>11</v>
      </c>
      <c r="L3" t="s">
        <v>12</v>
      </c>
      <c r="M3" s="7" t="s">
        <v>13</v>
      </c>
      <c r="N3" s="7" t="s">
        <v>14</v>
      </c>
    </row>
    <row r="4" spans="1:14" x14ac:dyDescent="0.25">
      <c r="A4" s="8">
        <v>42160</v>
      </c>
      <c r="B4" s="9">
        <v>2014</v>
      </c>
      <c r="C4" s="9">
        <v>39</v>
      </c>
      <c r="D4" s="9">
        <v>39</v>
      </c>
      <c r="E4" s="9">
        <v>8</v>
      </c>
      <c r="F4" s="9">
        <v>6</v>
      </c>
      <c r="G4" s="9">
        <v>5</v>
      </c>
      <c r="H4" s="9">
        <v>0</v>
      </c>
      <c r="I4" s="9">
        <f>SUM(C4:G4)</f>
        <v>97</v>
      </c>
      <c r="J4" s="9"/>
      <c r="K4" s="9"/>
      <c r="L4" s="9" t="s">
        <v>15</v>
      </c>
    </row>
    <row r="5" spans="1:14" x14ac:dyDescent="0.25">
      <c r="A5" s="8">
        <v>42280</v>
      </c>
      <c r="B5" s="9">
        <v>2016</v>
      </c>
      <c r="C5" s="9">
        <v>96</v>
      </c>
      <c r="D5" s="9">
        <v>192</v>
      </c>
      <c r="E5" s="9">
        <v>60</v>
      </c>
      <c r="F5" s="9">
        <v>24</v>
      </c>
      <c r="G5" s="9">
        <v>12</v>
      </c>
      <c r="H5" s="9">
        <v>0</v>
      </c>
      <c r="I5" s="9">
        <f>SUM(C5:G5)</f>
        <v>384</v>
      </c>
      <c r="J5" s="9"/>
      <c r="K5" s="9"/>
      <c r="L5" s="9" t="s">
        <v>16</v>
      </c>
    </row>
    <row r="6" spans="1:14" x14ac:dyDescent="0.25">
      <c r="A6" s="8">
        <v>42626</v>
      </c>
      <c r="B6" s="9">
        <v>2016</v>
      </c>
      <c r="C6" s="9">
        <v>96</v>
      </c>
      <c r="D6" s="9">
        <v>0</v>
      </c>
      <c r="E6" s="9">
        <v>0</v>
      </c>
      <c r="F6" s="9">
        <v>0</v>
      </c>
      <c r="G6" s="9">
        <v>0</v>
      </c>
      <c r="H6" s="9">
        <v>96</v>
      </c>
      <c r="I6" s="9">
        <f>SUM(C6:H6)</f>
        <v>192</v>
      </c>
      <c r="J6" s="9"/>
      <c r="K6" s="9"/>
      <c r="L6" s="9" t="s">
        <v>17</v>
      </c>
    </row>
    <row r="7" spans="1:14" x14ac:dyDescent="0.25">
      <c r="A7" s="8">
        <v>43040</v>
      </c>
      <c r="B7" s="9">
        <v>2018</v>
      </c>
      <c r="C7" s="9">
        <v>96</v>
      </c>
      <c r="D7" s="9">
        <v>96</v>
      </c>
      <c r="E7" s="9"/>
      <c r="F7" s="9"/>
      <c r="G7" s="9"/>
      <c r="H7" s="9"/>
      <c r="I7" s="9"/>
      <c r="J7" s="10">
        <v>43040</v>
      </c>
      <c r="K7" s="10">
        <v>43160</v>
      </c>
      <c r="L7" s="11" t="s">
        <v>18</v>
      </c>
    </row>
    <row r="11" spans="1:14" x14ac:dyDescent="0.25">
      <c r="A11" s="12" t="s">
        <v>19</v>
      </c>
    </row>
    <row r="12" spans="1:14" x14ac:dyDescent="0.25">
      <c r="A12" s="12"/>
    </row>
    <row r="13" spans="1:14" x14ac:dyDescent="0.25">
      <c r="A13" s="12" t="s">
        <v>20</v>
      </c>
    </row>
    <row r="14" spans="1:14" x14ac:dyDescent="0.25">
      <c r="A14" s="13" t="s">
        <v>21</v>
      </c>
    </row>
    <row r="15" spans="1:14" x14ac:dyDescent="0.25">
      <c r="A15" s="13" t="s">
        <v>22</v>
      </c>
    </row>
    <row r="16" spans="1:14" x14ac:dyDescent="0.25">
      <c r="A16" s="13" t="s">
        <v>23</v>
      </c>
    </row>
    <row r="17" spans="1:1" x14ac:dyDescent="0.25">
      <c r="A17" s="13" t="s">
        <v>24</v>
      </c>
    </row>
    <row r="18" spans="1:1" x14ac:dyDescent="0.25">
      <c r="A18" s="13" t="s">
        <v>25</v>
      </c>
    </row>
    <row r="19" spans="1:1" x14ac:dyDescent="0.25">
      <c r="A19" s="13" t="s">
        <v>26</v>
      </c>
    </row>
    <row r="20" spans="1:1" x14ac:dyDescent="0.25">
      <c r="A20" s="12"/>
    </row>
    <row r="21" spans="1:1" x14ac:dyDescent="0.25">
      <c r="A21" s="12" t="s">
        <v>27</v>
      </c>
    </row>
    <row r="22" spans="1:1" x14ac:dyDescent="0.25">
      <c r="A22" s="12" t="s">
        <v>28</v>
      </c>
    </row>
    <row r="23" spans="1:1" x14ac:dyDescent="0.25">
      <c r="A23" s="12" t="s">
        <v>29</v>
      </c>
    </row>
    <row r="24" spans="1:1" x14ac:dyDescent="0.25">
      <c r="A24" s="1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F6A17-CD83-4F09-9435-6E0827714BD6}">
  <dimension ref="A1:AC165"/>
  <sheetViews>
    <sheetView topLeftCell="A91" zoomScale="70" zoomScaleNormal="70" workbookViewId="0">
      <selection activeCell="B4" sqref="B4:E4"/>
    </sheetView>
  </sheetViews>
  <sheetFormatPr defaultColWidth="8.140625" defaultRowHeight="12.75" x14ac:dyDescent="0.2"/>
  <cols>
    <col min="1" max="1" width="18" style="137" customWidth="1"/>
    <col min="2" max="2" width="19.140625" style="137" bestFit="1" customWidth="1"/>
    <col min="3" max="3" width="10.7109375" style="137" customWidth="1"/>
    <col min="4" max="4" width="7.140625" style="137" customWidth="1"/>
    <col min="5" max="5" width="35.85546875" style="137" customWidth="1"/>
    <col min="6" max="6" width="17.42578125" style="138" customWidth="1"/>
    <col min="7" max="10" width="9.85546875" style="139" customWidth="1"/>
    <col min="11" max="11" width="18.85546875" style="23" customWidth="1"/>
    <col min="12" max="12" width="9.5703125" style="23" customWidth="1"/>
    <col min="13" max="13" width="10.140625" style="30" customWidth="1"/>
    <col min="14" max="14" width="13.5703125" style="31" customWidth="1"/>
    <col min="15" max="15" width="11" style="23" customWidth="1"/>
    <col min="16" max="16" width="13.140625" style="23" customWidth="1"/>
    <col min="17" max="17" width="12" style="30" customWidth="1"/>
    <col min="18" max="18" width="14.85546875" style="30" customWidth="1"/>
    <col min="19" max="20" width="12.5703125" style="137" customWidth="1"/>
    <col min="21" max="21" width="12.140625" style="137" customWidth="1"/>
    <col min="22" max="22" width="12.42578125" style="137" customWidth="1"/>
    <col min="23" max="24" width="12.140625" style="137" customWidth="1"/>
    <col min="25" max="25" width="8.140625" style="21"/>
    <col min="26" max="26" width="14.42578125" style="21" customWidth="1"/>
    <col min="27" max="27" width="12.42578125" style="21" customWidth="1"/>
    <col min="28" max="28" width="23.42578125" style="23" bestFit="1" customWidth="1"/>
    <col min="29" max="29" width="66.140625" style="21" bestFit="1" customWidth="1"/>
    <col min="30" max="16384" width="8.140625" style="21"/>
  </cols>
  <sheetData>
    <row r="1" spans="1:29" ht="42.6" customHeight="1" x14ac:dyDescent="0.2">
      <c r="A1" s="14" t="s">
        <v>30</v>
      </c>
      <c r="B1" s="15"/>
      <c r="C1" s="15"/>
      <c r="D1" s="15"/>
      <c r="E1" s="15"/>
      <c r="F1" s="16"/>
      <c r="G1" s="17"/>
      <c r="H1" s="17"/>
      <c r="I1" s="17"/>
      <c r="J1" s="17"/>
      <c r="K1" s="17"/>
      <c r="L1" s="18"/>
      <c r="M1" s="19"/>
      <c r="N1" s="20" t="s">
        <v>31</v>
      </c>
      <c r="O1" s="21"/>
      <c r="P1" s="21"/>
      <c r="Q1" s="19"/>
      <c r="R1" s="19"/>
      <c r="S1" s="19"/>
      <c r="T1" s="19"/>
      <c r="U1" s="19"/>
      <c r="V1" s="19"/>
      <c r="W1" s="19"/>
      <c r="X1" s="22"/>
    </row>
    <row r="2" spans="1:29" ht="24.95" customHeight="1" x14ac:dyDescent="0.2">
      <c r="A2" s="24" t="s">
        <v>32</v>
      </c>
      <c r="B2" s="25" t="s">
        <v>33</v>
      </c>
      <c r="C2" s="26"/>
      <c r="D2" s="26"/>
      <c r="E2" s="26"/>
      <c r="F2" s="27" t="s">
        <v>34</v>
      </c>
      <c r="G2" s="28"/>
      <c r="H2" s="28"/>
      <c r="I2" s="28"/>
      <c r="J2" s="28"/>
      <c r="K2" s="28"/>
      <c r="L2" s="29"/>
      <c r="O2" s="21"/>
      <c r="P2" s="21"/>
      <c r="S2" s="32"/>
      <c r="T2" s="32"/>
      <c r="U2" s="32"/>
      <c r="V2" s="32"/>
      <c r="W2" s="32"/>
      <c r="X2" s="32"/>
    </row>
    <row r="3" spans="1:29" ht="24.95" customHeight="1" x14ac:dyDescent="0.2">
      <c r="A3" s="33" t="s">
        <v>35</v>
      </c>
      <c r="B3" s="34" t="s">
        <v>36</v>
      </c>
      <c r="C3" s="35"/>
      <c r="D3" s="35"/>
      <c r="E3" s="35"/>
      <c r="F3" s="36"/>
      <c r="G3" s="37"/>
      <c r="H3" s="37"/>
      <c r="I3" s="37"/>
      <c r="J3" s="37"/>
      <c r="K3" s="37"/>
      <c r="L3" s="38"/>
      <c r="O3" s="21"/>
      <c r="P3" s="21"/>
      <c r="S3" s="32"/>
      <c r="T3" s="32"/>
      <c r="U3" s="32"/>
      <c r="V3" s="32"/>
      <c r="W3" s="32"/>
      <c r="X3" s="32"/>
    </row>
    <row r="4" spans="1:29" ht="24.95" customHeight="1" x14ac:dyDescent="0.2">
      <c r="A4" s="33" t="s">
        <v>37</v>
      </c>
      <c r="B4" s="39">
        <v>42766</v>
      </c>
      <c r="C4" s="35"/>
      <c r="D4" s="35"/>
      <c r="E4" s="40"/>
      <c r="F4" s="41" t="s">
        <v>38</v>
      </c>
      <c r="G4" s="42" t="s">
        <v>39</v>
      </c>
      <c r="H4" s="43"/>
      <c r="I4" s="43"/>
      <c r="J4" s="43"/>
      <c r="K4" s="43"/>
      <c r="L4" s="44"/>
      <c r="O4" s="21"/>
      <c r="P4" s="21"/>
      <c r="S4" s="32"/>
      <c r="T4" s="32"/>
      <c r="U4" s="32"/>
      <c r="V4" s="32"/>
      <c r="W4" s="32"/>
      <c r="X4" s="32"/>
    </row>
    <row r="5" spans="1:29" ht="24.95" customHeight="1" thickBot="1" x14ac:dyDescent="0.25">
      <c r="A5" s="45" t="s">
        <v>40</v>
      </c>
      <c r="B5" s="46" t="s">
        <v>41</v>
      </c>
      <c r="C5" s="47"/>
      <c r="D5" s="47"/>
      <c r="E5" s="48"/>
      <c r="F5" s="49"/>
      <c r="G5" s="50"/>
      <c r="H5" s="50"/>
      <c r="I5" s="50"/>
      <c r="J5" s="50"/>
      <c r="K5" s="50"/>
      <c r="L5" s="51"/>
      <c r="O5" s="21"/>
      <c r="P5" s="21"/>
      <c r="S5" s="32"/>
      <c r="T5" s="32"/>
      <c r="U5" s="32"/>
      <c r="V5" s="32"/>
      <c r="W5" s="32"/>
      <c r="X5" s="32"/>
    </row>
    <row r="6" spans="1:29" ht="39" thickBot="1" x14ac:dyDescent="0.25">
      <c r="A6" s="52" t="s">
        <v>42</v>
      </c>
      <c r="B6" s="53" t="s">
        <v>43</v>
      </c>
      <c r="C6" s="53" t="s">
        <v>44</v>
      </c>
      <c r="D6" s="54"/>
      <c r="E6" s="54" t="s">
        <v>45</v>
      </c>
      <c r="F6" s="55" t="s">
        <v>46</v>
      </c>
      <c r="G6" s="56" t="s">
        <v>47</v>
      </c>
      <c r="H6" s="56" t="s">
        <v>48</v>
      </c>
      <c r="I6" s="56" t="s">
        <v>49</v>
      </c>
      <c r="J6" s="56" t="s">
        <v>50</v>
      </c>
      <c r="K6" s="53" t="s">
        <v>51</v>
      </c>
      <c r="L6" s="54" t="s">
        <v>52</v>
      </c>
      <c r="M6" s="57" t="s">
        <v>53</v>
      </c>
      <c r="N6" s="58" t="s">
        <v>54</v>
      </c>
      <c r="O6" s="59" t="s">
        <v>55</v>
      </c>
      <c r="P6" s="60" t="s">
        <v>56</v>
      </c>
      <c r="Q6" s="61" t="s">
        <v>57</v>
      </c>
      <c r="R6" s="61" t="s">
        <v>58</v>
      </c>
      <c r="S6" s="62" t="s">
        <v>5</v>
      </c>
      <c r="T6" s="62" t="s">
        <v>59</v>
      </c>
      <c r="U6" s="63" t="s">
        <v>6</v>
      </c>
      <c r="V6" s="63" t="s">
        <v>60</v>
      </c>
      <c r="W6" s="64" t="s">
        <v>61</v>
      </c>
      <c r="X6" s="64" t="s">
        <v>62</v>
      </c>
      <c r="Y6" s="65" t="s">
        <v>63</v>
      </c>
      <c r="Z6" s="65" t="s">
        <v>64</v>
      </c>
      <c r="AA6" s="66" t="s">
        <v>65</v>
      </c>
      <c r="AB6" s="67" t="s">
        <v>66</v>
      </c>
      <c r="AC6" s="68" t="s">
        <v>67</v>
      </c>
    </row>
    <row r="7" spans="1:29" ht="15.75" customHeight="1" x14ac:dyDescent="0.2">
      <c r="A7" s="69" t="s">
        <v>68</v>
      </c>
      <c r="B7" s="70" t="s">
        <v>69</v>
      </c>
      <c r="C7" s="71"/>
      <c r="D7" s="71"/>
      <c r="E7" s="70" t="s">
        <v>70</v>
      </c>
      <c r="F7" s="72">
        <v>1.4669999999999999</v>
      </c>
      <c r="G7" s="73">
        <v>3000</v>
      </c>
      <c r="H7" s="73">
        <v>3000</v>
      </c>
      <c r="I7" s="74">
        <v>47</v>
      </c>
      <c r="J7" s="74">
        <v>65.8</v>
      </c>
      <c r="K7" s="75" t="s">
        <v>71</v>
      </c>
      <c r="L7" s="76" t="s">
        <v>72</v>
      </c>
      <c r="M7" s="77"/>
      <c r="N7" s="78"/>
      <c r="O7" s="79"/>
      <c r="P7" s="79"/>
      <c r="Q7" s="77"/>
      <c r="R7" s="77"/>
      <c r="S7" s="80"/>
      <c r="T7" s="80"/>
      <c r="U7" s="80"/>
      <c r="V7" s="80"/>
      <c r="W7" s="80">
        <v>0</v>
      </c>
      <c r="X7" s="81">
        <f>W7*F7</f>
        <v>0</v>
      </c>
      <c r="Y7" s="82"/>
      <c r="Z7" s="82"/>
      <c r="AA7" s="82"/>
      <c r="AB7" s="65">
        <v>0</v>
      </c>
      <c r="AC7" s="82" t="s">
        <v>73</v>
      </c>
    </row>
    <row r="8" spans="1:29" ht="15.75" customHeight="1" x14ac:dyDescent="0.25">
      <c r="A8" s="69" t="s">
        <v>74</v>
      </c>
      <c r="B8" s="70" t="s">
        <v>75</v>
      </c>
      <c r="C8" s="83"/>
      <c r="D8" s="83"/>
      <c r="E8" s="70" t="s">
        <v>76</v>
      </c>
      <c r="F8" s="72">
        <v>24.795000000000002</v>
      </c>
      <c r="G8" s="73">
        <v>24</v>
      </c>
      <c r="H8" s="73">
        <v>24</v>
      </c>
      <c r="I8" s="74">
        <v>37.714285714285715</v>
      </c>
      <c r="J8" s="74">
        <v>52.8</v>
      </c>
      <c r="K8" s="75" t="s">
        <v>71</v>
      </c>
      <c r="L8" s="76" t="s">
        <v>77</v>
      </c>
      <c r="M8" s="77"/>
      <c r="N8" s="78"/>
      <c r="O8" s="84"/>
      <c r="P8" s="84"/>
      <c r="Q8" s="77"/>
      <c r="R8" s="77"/>
      <c r="S8" s="80"/>
      <c r="T8" s="80"/>
      <c r="U8" s="80"/>
      <c r="V8" s="80"/>
      <c r="W8" s="80">
        <v>0</v>
      </c>
      <c r="X8" s="81">
        <f t="shared" ref="X8:X71" si="0">W8*F8</f>
        <v>0</v>
      </c>
      <c r="Y8" s="82"/>
      <c r="Z8" s="85"/>
      <c r="AA8" s="85"/>
      <c r="AB8" s="86">
        <v>2</v>
      </c>
      <c r="AC8" s="82"/>
    </row>
    <row r="9" spans="1:29" ht="15.75" customHeight="1" x14ac:dyDescent="0.25">
      <c r="A9" s="69" t="s">
        <v>78</v>
      </c>
      <c r="B9" s="70" t="s">
        <v>79</v>
      </c>
      <c r="C9" s="83"/>
      <c r="D9" s="83"/>
      <c r="E9" s="70" t="s">
        <v>80</v>
      </c>
      <c r="F9" s="72">
        <v>9.8010000000000002</v>
      </c>
      <c r="G9" s="73">
        <v>1000</v>
      </c>
      <c r="H9" s="73">
        <v>1000</v>
      </c>
      <c r="I9" s="74">
        <v>106.28571428571429</v>
      </c>
      <c r="J9" s="74">
        <v>148.80000000000001</v>
      </c>
      <c r="K9" s="75" t="s">
        <v>71</v>
      </c>
      <c r="L9" s="76" t="s">
        <v>81</v>
      </c>
      <c r="M9" s="77">
        <v>1000</v>
      </c>
      <c r="N9" s="87">
        <f>M9*F9</f>
        <v>9801</v>
      </c>
      <c r="O9" s="84">
        <v>1000</v>
      </c>
      <c r="P9" s="88">
        <f>F9*O9</f>
        <v>9801</v>
      </c>
      <c r="Q9" s="84"/>
      <c r="R9" s="88">
        <f>F9*Q9</f>
        <v>0</v>
      </c>
      <c r="S9" s="80"/>
      <c r="T9" s="80"/>
      <c r="U9" s="80"/>
      <c r="V9" s="80"/>
      <c r="W9" s="80">
        <v>0</v>
      </c>
      <c r="X9" s="81">
        <f t="shared" si="0"/>
        <v>0</v>
      </c>
      <c r="Y9" s="82">
        <f>M9+O9+Q9+S9+U9+W9</f>
        <v>2000</v>
      </c>
      <c r="Z9" s="89">
        <f>Y9*F9</f>
        <v>19602</v>
      </c>
      <c r="AA9" s="85">
        <f>Y9/H9</f>
        <v>2</v>
      </c>
      <c r="AB9" s="86">
        <v>2</v>
      </c>
      <c r="AC9" s="82"/>
    </row>
    <row r="10" spans="1:29" ht="15.75" customHeight="1" x14ac:dyDescent="0.25">
      <c r="A10" s="69" t="s">
        <v>82</v>
      </c>
      <c r="B10" s="70" t="s">
        <v>83</v>
      </c>
      <c r="C10" s="71"/>
      <c r="D10" s="71"/>
      <c r="E10" s="70" t="s">
        <v>84</v>
      </c>
      <c r="F10" s="72">
        <v>4.0049999999999999</v>
      </c>
      <c r="G10" s="73">
        <v>72</v>
      </c>
      <c r="H10" s="73">
        <v>24</v>
      </c>
      <c r="I10" s="74">
        <v>52.714285714285715</v>
      </c>
      <c r="J10" s="74">
        <v>73.8</v>
      </c>
      <c r="K10" s="75" t="s">
        <v>71</v>
      </c>
      <c r="L10" s="76" t="s">
        <v>85</v>
      </c>
      <c r="M10" s="77"/>
      <c r="N10" s="78"/>
      <c r="O10" s="79"/>
      <c r="P10" s="88">
        <f t="shared" ref="P10:P73" si="1">F10*O10</f>
        <v>0</v>
      </c>
      <c r="Q10" s="77"/>
      <c r="R10" s="88">
        <f t="shared" ref="R10:R73" si="2">F10*Q10</f>
        <v>0</v>
      </c>
      <c r="S10" s="80"/>
      <c r="T10" s="80"/>
      <c r="U10" s="80"/>
      <c r="V10" s="80"/>
      <c r="W10" s="80">
        <v>0</v>
      </c>
      <c r="X10" s="81">
        <f t="shared" si="0"/>
        <v>0</v>
      </c>
      <c r="Y10" s="82">
        <f t="shared" ref="Y10:Y73" si="3">M10+O10+Q10+S10+U10+W10</f>
        <v>0</v>
      </c>
      <c r="Z10" s="85"/>
      <c r="AA10" s="85">
        <f t="shared" ref="AA10:AA73" si="4">Y10/H10</f>
        <v>0</v>
      </c>
      <c r="AB10" s="86">
        <v>0</v>
      </c>
      <c r="AC10" s="82" t="s">
        <v>86</v>
      </c>
    </row>
    <row r="11" spans="1:29" ht="15.75" customHeight="1" x14ac:dyDescent="0.25">
      <c r="A11" s="69" t="s">
        <v>87</v>
      </c>
      <c r="B11" s="70" t="s">
        <v>88</v>
      </c>
      <c r="C11" s="71"/>
      <c r="D11" s="71"/>
      <c r="E11" s="70" t="s">
        <v>89</v>
      </c>
      <c r="F11" s="72">
        <v>3.4379999999999997</v>
      </c>
      <c r="G11" s="73">
        <v>72</v>
      </c>
      <c r="H11" s="73">
        <v>24</v>
      </c>
      <c r="I11" s="74">
        <v>38.428571428571431</v>
      </c>
      <c r="J11" s="74">
        <v>53.8</v>
      </c>
      <c r="K11" s="75" t="s">
        <v>90</v>
      </c>
      <c r="L11" s="76" t="s">
        <v>72</v>
      </c>
      <c r="M11" s="77"/>
      <c r="N11" s="78"/>
      <c r="O11" s="79"/>
      <c r="P11" s="88">
        <f t="shared" si="1"/>
        <v>0</v>
      </c>
      <c r="Q11" s="77"/>
      <c r="R11" s="88">
        <f t="shared" si="2"/>
        <v>0</v>
      </c>
      <c r="S11" s="80"/>
      <c r="T11" s="80"/>
      <c r="U11" s="80">
        <v>72</v>
      </c>
      <c r="V11" s="81">
        <f>U11*F11</f>
        <v>247.53599999999997</v>
      </c>
      <c r="W11" s="80">
        <v>0</v>
      </c>
      <c r="X11" s="81">
        <f t="shared" si="0"/>
        <v>0</v>
      </c>
      <c r="Y11" s="82">
        <f t="shared" si="3"/>
        <v>72</v>
      </c>
      <c r="Z11" s="85"/>
      <c r="AA11" s="85">
        <f t="shared" si="4"/>
        <v>3</v>
      </c>
      <c r="AB11" s="86">
        <v>0</v>
      </c>
      <c r="AC11" s="82"/>
    </row>
    <row r="12" spans="1:29" ht="15.75" customHeight="1" x14ac:dyDescent="0.25">
      <c r="A12" s="69" t="s">
        <v>91</v>
      </c>
      <c r="B12" s="70" t="s">
        <v>92</v>
      </c>
      <c r="C12" s="71"/>
      <c r="D12" s="71"/>
      <c r="E12" s="70" t="s">
        <v>93</v>
      </c>
      <c r="F12" s="72">
        <v>2.3489999999999998</v>
      </c>
      <c r="G12" s="73">
        <v>96</v>
      </c>
      <c r="H12" s="73">
        <v>24</v>
      </c>
      <c r="I12" s="74">
        <v>38.428571428571431</v>
      </c>
      <c r="J12" s="74">
        <v>53.8</v>
      </c>
      <c r="K12" s="75" t="s">
        <v>90</v>
      </c>
      <c r="L12" s="76" t="s">
        <v>72</v>
      </c>
      <c r="M12" s="77"/>
      <c r="N12" s="78"/>
      <c r="O12" s="79"/>
      <c r="P12" s="88">
        <f t="shared" si="1"/>
        <v>0</v>
      </c>
      <c r="Q12" s="77"/>
      <c r="R12" s="88">
        <f t="shared" si="2"/>
        <v>0</v>
      </c>
      <c r="S12" s="80"/>
      <c r="T12" s="80"/>
      <c r="U12" s="80"/>
      <c r="V12" s="81">
        <f t="shared" ref="V12:V75" si="5">U12*F12</f>
        <v>0</v>
      </c>
      <c r="W12" s="80">
        <v>0</v>
      </c>
      <c r="X12" s="81">
        <f t="shared" si="0"/>
        <v>0</v>
      </c>
      <c r="Y12" s="82">
        <f t="shared" si="3"/>
        <v>0</v>
      </c>
      <c r="Z12" s="85"/>
      <c r="AA12" s="85">
        <f t="shared" si="4"/>
        <v>0</v>
      </c>
      <c r="AB12" s="86">
        <v>0</v>
      </c>
      <c r="AC12" s="82"/>
    </row>
    <row r="13" spans="1:29" ht="15.75" customHeight="1" x14ac:dyDescent="0.25">
      <c r="A13" s="69" t="s">
        <v>94</v>
      </c>
      <c r="B13" s="70" t="s">
        <v>95</v>
      </c>
      <c r="C13" s="71"/>
      <c r="D13" s="71"/>
      <c r="E13" s="70" t="s">
        <v>96</v>
      </c>
      <c r="F13" s="72">
        <v>1.4580000000000002</v>
      </c>
      <c r="G13" s="73">
        <v>144</v>
      </c>
      <c r="H13" s="73">
        <v>8</v>
      </c>
      <c r="I13" s="74">
        <v>38.428571428571431</v>
      </c>
      <c r="J13" s="74">
        <v>53.8</v>
      </c>
      <c r="K13" s="75" t="s">
        <v>71</v>
      </c>
      <c r="L13" s="76" t="s">
        <v>72</v>
      </c>
      <c r="M13" s="77"/>
      <c r="N13" s="78"/>
      <c r="O13" s="84"/>
      <c r="P13" s="88">
        <f t="shared" si="1"/>
        <v>0</v>
      </c>
      <c r="Q13" s="77"/>
      <c r="R13" s="88">
        <f t="shared" si="2"/>
        <v>0</v>
      </c>
      <c r="S13" s="80"/>
      <c r="T13" s="80"/>
      <c r="U13" s="80"/>
      <c r="V13" s="81">
        <f t="shared" si="5"/>
        <v>0</v>
      </c>
      <c r="W13" s="80">
        <v>0</v>
      </c>
      <c r="X13" s="81">
        <f t="shared" si="0"/>
        <v>0</v>
      </c>
      <c r="Y13" s="82">
        <f t="shared" si="3"/>
        <v>0</v>
      </c>
      <c r="Z13" s="85"/>
      <c r="AA13" s="85">
        <f t="shared" si="4"/>
        <v>0</v>
      </c>
      <c r="AB13" s="86">
        <v>0</v>
      </c>
      <c r="AC13" s="82" t="s">
        <v>97</v>
      </c>
    </row>
    <row r="14" spans="1:29" ht="15.75" customHeight="1" x14ac:dyDescent="0.25">
      <c r="A14" s="69" t="s">
        <v>98</v>
      </c>
      <c r="B14" s="70" t="s">
        <v>99</v>
      </c>
      <c r="C14" s="71"/>
      <c r="D14" s="71"/>
      <c r="E14" s="70" t="s">
        <v>100</v>
      </c>
      <c r="F14" s="72">
        <v>4.5990000000000002</v>
      </c>
      <c r="G14" s="73">
        <v>48</v>
      </c>
      <c r="H14" s="73">
        <v>24</v>
      </c>
      <c r="I14" s="74">
        <v>48.428571428571431</v>
      </c>
      <c r="J14" s="74">
        <v>67.8</v>
      </c>
      <c r="K14" s="75" t="s">
        <v>71</v>
      </c>
      <c r="L14" s="76" t="s">
        <v>77</v>
      </c>
      <c r="M14" s="77"/>
      <c r="N14" s="78"/>
      <c r="O14" s="84"/>
      <c r="P14" s="88">
        <f t="shared" si="1"/>
        <v>0</v>
      </c>
      <c r="Q14" s="77"/>
      <c r="R14" s="88">
        <f t="shared" si="2"/>
        <v>0</v>
      </c>
      <c r="S14" s="80"/>
      <c r="T14" s="80"/>
      <c r="U14" s="80"/>
      <c r="V14" s="81">
        <f t="shared" si="5"/>
        <v>0</v>
      </c>
      <c r="W14" s="80">
        <v>0</v>
      </c>
      <c r="X14" s="81">
        <f t="shared" si="0"/>
        <v>0</v>
      </c>
      <c r="Y14" s="82">
        <f t="shared" si="3"/>
        <v>0</v>
      </c>
      <c r="Z14" s="85"/>
      <c r="AA14" s="85">
        <f t="shared" si="4"/>
        <v>0</v>
      </c>
      <c r="AB14" s="86">
        <v>0</v>
      </c>
      <c r="AC14" s="82" t="s">
        <v>97</v>
      </c>
    </row>
    <row r="15" spans="1:29" ht="15.75" customHeight="1" x14ac:dyDescent="0.25">
      <c r="A15" s="69" t="s">
        <v>101</v>
      </c>
      <c r="B15" s="70" t="s">
        <v>102</v>
      </c>
      <c r="C15" s="83"/>
      <c r="D15" s="83"/>
      <c r="E15" s="70" t="s">
        <v>103</v>
      </c>
      <c r="F15" s="72">
        <v>7.9560000000000004</v>
      </c>
      <c r="G15" s="73">
        <v>42</v>
      </c>
      <c r="H15" s="73">
        <v>21</v>
      </c>
      <c r="I15" s="74">
        <v>52.714285714285715</v>
      </c>
      <c r="J15" s="74">
        <v>73.8</v>
      </c>
      <c r="K15" s="75" t="s">
        <v>71</v>
      </c>
      <c r="L15" s="76" t="s">
        <v>104</v>
      </c>
      <c r="M15" s="77">
        <v>420</v>
      </c>
      <c r="N15" s="87">
        <f>M15*F15</f>
        <v>3341.52</v>
      </c>
      <c r="O15" s="84">
        <v>441</v>
      </c>
      <c r="P15" s="88">
        <f t="shared" si="1"/>
        <v>3508.596</v>
      </c>
      <c r="Q15" s="84">
        <v>147</v>
      </c>
      <c r="R15" s="88">
        <f t="shared" si="2"/>
        <v>1169.5320000000002</v>
      </c>
      <c r="S15" s="80"/>
      <c r="T15" s="80"/>
      <c r="U15" s="80">
        <v>462</v>
      </c>
      <c r="V15" s="81">
        <f t="shared" si="5"/>
        <v>3675.672</v>
      </c>
      <c r="W15" s="80">
        <v>210</v>
      </c>
      <c r="X15" s="81">
        <f t="shared" si="0"/>
        <v>1670.76</v>
      </c>
      <c r="Y15" s="82">
        <f t="shared" si="3"/>
        <v>1680</v>
      </c>
      <c r="Z15" s="89">
        <f>Y15*F15</f>
        <v>13366.08</v>
      </c>
      <c r="AA15" s="85">
        <f t="shared" si="4"/>
        <v>80</v>
      </c>
      <c r="AB15" s="86">
        <v>1</v>
      </c>
      <c r="AC15" s="82"/>
    </row>
    <row r="16" spans="1:29" ht="15.75" customHeight="1" x14ac:dyDescent="0.25">
      <c r="A16" s="69" t="s">
        <v>105</v>
      </c>
      <c r="B16" s="70" t="s">
        <v>106</v>
      </c>
      <c r="C16" s="71"/>
      <c r="D16" s="71"/>
      <c r="E16" s="70" t="s">
        <v>107</v>
      </c>
      <c r="F16" s="72">
        <v>8.4060000000000006</v>
      </c>
      <c r="G16" s="73">
        <v>24</v>
      </c>
      <c r="H16" s="73">
        <v>24</v>
      </c>
      <c r="I16" s="74">
        <v>27.714285714285715</v>
      </c>
      <c r="J16" s="74">
        <v>38.799999999999997</v>
      </c>
      <c r="K16" s="75" t="s">
        <v>71</v>
      </c>
      <c r="L16" s="76" t="s">
        <v>72</v>
      </c>
      <c r="M16" s="77"/>
      <c r="N16" s="78"/>
      <c r="O16" s="79"/>
      <c r="P16" s="88">
        <f t="shared" si="1"/>
        <v>0</v>
      </c>
      <c r="Q16" s="77"/>
      <c r="R16" s="88">
        <f t="shared" si="2"/>
        <v>0</v>
      </c>
      <c r="S16" s="80"/>
      <c r="T16" s="80"/>
      <c r="U16" s="80"/>
      <c r="V16" s="81">
        <f t="shared" si="5"/>
        <v>0</v>
      </c>
      <c r="W16" s="80">
        <v>24</v>
      </c>
      <c r="X16" s="81">
        <f t="shared" si="0"/>
        <v>201.74400000000003</v>
      </c>
      <c r="Y16" s="82">
        <f t="shared" si="3"/>
        <v>24</v>
      </c>
      <c r="Z16" s="85"/>
      <c r="AA16" s="85">
        <f t="shared" si="4"/>
        <v>1</v>
      </c>
      <c r="AB16" s="86">
        <v>0</v>
      </c>
      <c r="AC16" s="82" t="s">
        <v>108</v>
      </c>
    </row>
    <row r="17" spans="1:29" ht="15.75" customHeight="1" x14ac:dyDescent="0.25">
      <c r="A17" s="69" t="s">
        <v>109</v>
      </c>
      <c r="B17" s="70" t="s">
        <v>110</v>
      </c>
      <c r="C17" s="71"/>
      <c r="D17" s="71"/>
      <c r="E17" s="70" t="s">
        <v>111</v>
      </c>
      <c r="F17" s="72">
        <v>2.79</v>
      </c>
      <c r="G17" s="73">
        <v>75000</v>
      </c>
      <c r="H17" s="73">
        <v>1500</v>
      </c>
      <c r="I17" s="74">
        <v>55</v>
      </c>
      <c r="J17" s="74">
        <v>77</v>
      </c>
      <c r="K17" s="75" t="s">
        <v>112</v>
      </c>
      <c r="L17" s="76" t="s">
        <v>72</v>
      </c>
      <c r="M17" s="77"/>
      <c r="N17" s="78"/>
      <c r="O17" s="79"/>
      <c r="P17" s="88">
        <f t="shared" si="1"/>
        <v>0</v>
      </c>
      <c r="Q17" s="77"/>
      <c r="R17" s="88">
        <f t="shared" si="2"/>
        <v>0</v>
      </c>
      <c r="S17" s="80"/>
      <c r="T17" s="80"/>
      <c r="U17" s="80"/>
      <c r="V17" s="81">
        <f t="shared" si="5"/>
        <v>0</v>
      </c>
      <c r="W17" s="80">
        <v>0</v>
      </c>
      <c r="X17" s="81">
        <f t="shared" si="0"/>
        <v>0</v>
      </c>
      <c r="Y17" s="82">
        <f t="shared" si="3"/>
        <v>0</v>
      </c>
      <c r="Z17" s="85"/>
      <c r="AA17" s="85">
        <f t="shared" si="4"/>
        <v>0</v>
      </c>
      <c r="AB17" s="86">
        <v>0</v>
      </c>
      <c r="AC17" s="82"/>
    </row>
    <row r="18" spans="1:29" ht="15.75" customHeight="1" x14ac:dyDescent="0.25">
      <c r="A18" s="69" t="s">
        <v>113</v>
      </c>
      <c r="B18" s="70" t="s">
        <v>114</v>
      </c>
      <c r="C18" s="71"/>
      <c r="D18" s="71"/>
      <c r="E18" s="70" t="s">
        <v>115</v>
      </c>
      <c r="F18" s="72">
        <v>31.518000000000004</v>
      </c>
      <c r="G18" s="73">
        <v>46</v>
      </c>
      <c r="H18" s="73">
        <v>46</v>
      </c>
      <c r="I18" s="74">
        <v>52.714285714285715</v>
      </c>
      <c r="J18" s="74">
        <v>73.8</v>
      </c>
      <c r="K18" s="75" t="s">
        <v>71</v>
      </c>
      <c r="L18" s="76" t="s">
        <v>116</v>
      </c>
      <c r="M18" s="77"/>
      <c r="N18" s="78"/>
      <c r="O18" s="84"/>
      <c r="P18" s="88">
        <f t="shared" si="1"/>
        <v>0</v>
      </c>
      <c r="Q18" s="77"/>
      <c r="R18" s="88">
        <f t="shared" si="2"/>
        <v>0</v>
      </c>
      <c r="S18" s="80"/>
      <c r="T18" s="80"/>
      <c r="U18" s="80"/>
      <c r="V18" s="81">
        <f t="shared" si="5"/>
        <v>0</v>
      </c>
      <c r="W18" s="80">
        <v>0</v>
      </c>
      <c r="X18" s="81">
        <f t="shared" si="0"/>
        <v>0</v>
      </c>
      <c r="Y18" s="82">
        <f t="shared" si="3"/>
        <v>0</v>
      </c>
      <c r="Z18" s="85"/>
      <c r="AA18" s="85">
        <f t="shared" si="4"/>
        <v>0</v>
      </c>
      <c r="AB18" s="86">
        <v>0</v>
      </c>
      <c r="AC18" s="82" t="s">
        <v>117</v>
      </c>
    </row>
    <row r="19" spans="1:29" ht="15.75" customHeight="1" x14ac:dyDescent="0.25">
      <c r="A19" s="69" t="s">
        <v>118</v>
      </c>
      <c r="B19" s="70" t="s">
        <v>119</v>
      </c>
      <c r="C19" s="71"/>
      <c r="D19" s="71"/>
      <c r="E19" s="70" t="s">
        <v>120</v>
      </c>
      <c r="F19" s="72">
        <v>18.010000000000002</v>
      </c>
      <c r="G19" s="73">
        <v>24</v>
      </c>
      <c r="H19" s="73">
        <v>24</v>
      </c>
      <c r="I19" s="74">
        <v>52.714285714285715</v>
      </c>
      <c r="J19" s="74">
        <v>73.8</v>
      </c>
      <c r="K19" s="75" t="s">
        <v>71</v>
      </c>
      <c r="L19" s="76" t="s">
        <v>104</v>
      </c>
      <c r="M19" s="77"/>
      <c r="N19" s="78"/>
      <c r="O19" s="79"/>
      <c r="P19" s="88">
        <f t="shared" si="1"/>
        <v>0</v>
      </c>
      <c r="Q19" s="77"/>
      <c r="R19" s="88">
        <f t="shared" si="2"/>
        <v>0</v>
      </c>
      <c r="S19" s="80"/>
      <c r="T19" s="80"/>
      <c r="U19" s="80"/>
      <c r="V19" s="81">
        <f t="shared" si="5"/>
        <v>0</v>
      </c>
      <c r="W19" s="80">
        <v>0</v>
      </c>
      <c r="X19" s="81">
        <f t="shared" si="0"/>
        <v>0</v>
      </c>
      <c r="Y19" s="82">
        <f t="shared" si="3"/>
        <v>0</v>
      </c>
      <c r="Z19" s="85"/>
      <c r="AA19" s="85">
        <f t="shared" si="4"/>
        <v>0</v>
      </c>
      <c r="AB19" s="86">
        <v>0</v>
      </c>
      <c r="AC19" s="82" t="s">
        <v>121</v>
      </c>
    </row>
    <row r="20" spans="1:29" ht="15.75" customHeight="1" x14ac:dyDescent="0.25">
      <c r="A20" s="69" t="s">
        <v>122</v>
      </c>
      <c r="B20" s="70" t="s">
        <v>123</v>
      </c>
      <c r="C20" s="71"/>
      <c r="D20" s="71"/>
      <c r="E20" s="70" t="s">
        <v>124</v>
      </c>
      <c r="F20" s="72">
        <v>5.319</v>
      </c>
      <c r="G20" s="73">
        <v>48</v>
      </c>
      <c r="H20" s="73">
        <v>24</v>
      </c>
      <c r="I20" s="74">
        <v>38.428571428571431</v>
      </c>
      <c r="J20" s="74">
        <v>53.8</v>
      </c>
      <c r="K20" s="75" t="s">
        <v>71</v>
      </c>
      <c r="L20" s="76" t="s">
        <v>72</v>
      </c>
      <c r="M20" s="77"/>
      <c r="N20" s="78"/>
      <c r="O20" s="79"/>
      <c r="P20" s="88">
        <f t="shared" si="1"/>
        <v>0</v>
      </c>
      <c r="Q20" s="77"/>
      <c r="R20" s="88">
        <f t="shared" si="2"/>
        <v>0</v>
      </c>
      <c r="S20" s="80"/>
      <c r="T20" s="80"/>
      <c r="U20" s="80"/>
      <c r="V20" s="81">
        <f t="shared" si="5"/>
        <v>0</v>
      </c>
      <c r="W20" s="80">
        <v>0</v>
      </c>
      <c r="X20" s="81">
        <f t="shared" si="0"/>
        <v>0</v>
      </c>
      <c r="Y20" s="82">
        <f t="shared" si="3"/>
        <v>0</v>
      </c>
      <c r="Z20" s="85"/>
      <c r="AA20" s="85">
        <f t="shared" si="4"/>
        <v>0</v>
      </c>
      <c r="AB20" s="86">
        <v>0</v>
      </c>
      <c r="AC20" s="82" t="s">
        <v>97</v>
      </c>
    </row>
    <row r="21" spans="1:29" ht="15.75" customHeight="1" x14ac:dyDescent="0.25">
      <c r="A21" s="69" t="s">
        <v>125</v>
      </c>
      <c r="B21" s="70" t="s">
        <v>126</v>
      </c>
      <c r="C21" s="71"/>
      <c r="D21" s="71"/>
      <c r="E21" s="70" t="s">
        <v>127</v>
      </c>
      <c r="F21" s="72">
        <v>3.5730000000000004</v>
      </c>
      <c r="G21" s="73">
        <v>72</v>
      </c>
      <c r="H21" s="73">
        <v>24</v>
      </c>
      <c r="I21" s="74">
        <v>38.428571428571431</v>
      </c>
      <c r="J21" s="74">
        <v>53.8</v>
      </c>
      <c r="K21" s="75" t="s">
        <v>71</v>
      </c>
      <c r="L21" s="76" t="s">
        <v>72</v>
      </c>
      <c r="M21" s="77"/>
      <c r="N21" s="78"/>
      <c r="O21" s="84"/>
      <c r="P21" s="88">
        <f t="shared" si="1"/>
        <v>0</v>
      </c>
      <c r="Q21" s="77"/>
      <c r="R21" s="88">
        <f t="shared" si="2"/>
        <v>0</v>
      </c>
      <c r="S21" s="80"/>
      <c r="T21" s="80"/>
      <c r="U21" s="80"/>
      <c r="V21" s="81">
        <f t="shared" si="5"/>
        <v>0</v>
      </c>
      <c r="W21" s="80">
        <v>0</v>
      </c>
      <c r="X21" s="81">
        <f t="shared" si="0"/>
        <v>0</v>
      </c>
      <c r="Y21" s="82">
        <f t="shared" si="3"/>
        <v>0</v>
      </c>
      <c r="Z21" s="85"/>
      <c r="AA21" s="85">
        <f t="shared" si="4"/>
        <v>0</v>
      </c>
      <c r="AB21" s="86">
        <v>0</v>
      </c>
      <c r="AC21" s="82" t="s">
        <v>121</v>
      </c>
    </row>
    <row r="22" spans="1:29" ht="15.75" customHeight="1" x14ac:dyDescent="0.25">
      <c r="A22" s="69" t="s">
        <v>128</v>
      </c>
      <c r="B22" s="70" t="s">
        <v>129</v>
      </c>
      <c r="C22" s="71"/>
      <c r="D22" s="71"/>
      <c r="E22" s="70" t="s">
        <v>130</v>
      </c>
      <c r="F22" s="72">
        <v>10.673999999999999</v>
      </c>
      <c r="G22" s="73">
        <v>24</v>
      </c>
      <c r="H22" s="73">
        <v>24</v>
      </c>
      <c r="I22" s="74">
        <v>38.428571428571431</v>
      </c>
      <c r="J22" s="74">
        <v>53.8</v>
      </c>
      <c r="K22" s="75" t="s">
        <v>71</v>
      </c>
      <c r="L22" s="76" t="s">
        <v>72</v>
      </c>
      <c r="M22" s="77"/>
      <c r="N22" s="78"/>
      <c r="O22" s="79"/>
      <c r="P22" s="88">
        <f t="shared" si="1"/>
        <v>0</v>
      </c>
      <c r="Q22" s="77"/>
      <c r="R22" s="88">
        <f t="shared" si="2"/>
        <v>0</v>
      </c>
      <c r="S22" s="80"/>
      <c r="T22" s="80"/>
      <c r="U22" s="80"/>
      <c r="V22" s="81">
        <f t="shared" si="5"/>
        <v>0</v>
      </c>
      <c r="W22" s="80">
        <v>0</v>
      </c>
      <c r="X22" s="81">
        <f t="shared" si="0"/>
        <v>0</v>
      </c>
      <c r="Y22" s="82">
        <f t="shared" si="3"/>
        <v>0</v>
      </c>
      <c r="Z22" s="85"/>
      <c r="AA22" s="85">
        <f t="shared" si="4"/>
        <v>0</v>
      </c>
      <c r="AB22" s="86">
        <v>0</v>
      </c>
      <c r="AC22" s="82" t="s">
        <v>97</v>
      </c>
    </row>
    <row r="23" spans="1:29" ht="15.75" customHeight="1" x14ac:dyDescent="0.25">
      <c r="A23" s="69" t="s">
        <v>131</v>
      </c>
      <c r="B23" s="70" t="s">
        <v>132</v>
      </c>
      <c r="C23" s="71"/>
      <c r="D23" s="71"/>
      <c r="E23" s="70" t="s">
        <v>96</v>
      </c>
      <c r="F23" s="72">
        <v>3.294</v>
      </c>
      <c r="G23" s="73">
        <v>72</v>
      </c>
      <c r="H23" s="73">
        <v>24</v>
      </c>
      <c r="I23" s="74">
        <v>38.428571428571431</v>
      </c>
      <c r="J23" s="74">
        <v>53.8</v>
      </c>
      <c r="K23" s="75" t="s">
        <v>71</v>
      </c>
      <c r="L23" s="76" t="s">
        <v>72</v>
      </c>
      <c r="M23" s="77"/>
      <c r="N23" s="78"/>
      <c r="O23" s="84"/>
      <c r="P23" s="88">
        <f t="shared" si="1"/>
        <v>0</v>
      </c>
      <c r="Q23" s="77"/>
      <c r="R23" s="88">
        <f t="shared" si="2"/>
        <v>0</v>
      </c>
      <c r="S23" s="80"/>
      <c r="T23" s="80"/>
      <c r="U23" s="80"/>
      <c r="V23" s="81">
        <f t="shared" si="5"/>
        <v>0</v>
      </c>
      <c r="W23" s="80">
        <v>0</v>
      </c>
      <c r="X23" s="81">
        <f t="shared" si="0"/>
        <v>0</v>
      </c>
      <c r="Y23" s="82">
        <f t="shared" si="3"/>
        <v>0</v>
      </c>
      <c r="Z23" s="82"/>
      <c r="AA23" s="85">
        <f t="shared" si="4"/>
        <v>0</v>
      </c>
      <c r="AB23" s="65">
        <v>0</v>
      </c>
      <c r="AC23" s="82" t="s">
        <v>97</v>
      </c>
    </row>
    <row r="24" spans="1:29" ht="15.75" customHeight="1" x14ac:dyDescent="0.25">
      <c r="A24" s="69" t="s">
        <v>133</v>
      </c>
      <c r="B24" s="70" t="s">
        <v>134</v>
      </c>
      <c r="C24" s="83"/>
      <c r="D24" s="83"/>
      <c r="E24" s="70" t="s">
        <v>135</v>
      </c>
      <c r="F24" s="72">
        <v>11.349</v>
      </c>
      <c r="G24" s="73">
        <v>24</v>
      </c>
      <c r="H24" s="73">
        <v>24</v>
      </c>
      <c r="I24" s="74">
        <v>32.714285714285715</v>
      </c>
      <c r="J24" s="74">
        <v>45.8</v>
      </c>
      <c r="K24" s="75" t="s">
        <v>71</v>
      </c>
      <c r="L24" s="76" t="s">
        <v>136</v>
      </c>
      <c r="M24" s="77">
        <v>0</v>
      </c>
      <c r="N24" s="87">
        <f>M24*F24</f>
        <v>0</v>
      </c>
      <c r="O24" s="79">
        <v>48</v>
      </c>
      <c r="P24" s="88">
        <f t="shared" si="1"/>
        <v>544.75199999999995</v>
      </c>
      <c r="Q24" s="90"/>
      <c r="R24" s="88">
        <f t="shared" si="2"/>
        <v>0</v>
      </c>
      <c r="S24" s="80"/>
      <c r="T24" s="80"/>
      <c r="U24" s="80"/>
      <c r="V24" s="81">
        <f t="shared" si="5"/>
        <v>0</v>
      </c>
      <c r="W24" s="80">
        <v>48</v>
      </c>
      <c r="X24" s="81">
        <f t="shared" si="0"/>
        <v>544.75199999999995</v>
      </c>
      <c r="Y24" s="82">
        <f t="shared" si="3"/>
        <v>96</v>
      </c>
      <c r="Z24" s="89">
        <f>Y24*F24</f>
        <v>1089.5039999999999</v>
      </c>
      <c r="AA24" s="85">
        <f t="shared" si="4"/>
        <v>4</v>
      </c>
      <c r="AB24" s="65">
        <v>0</v>
      </c>
      <c r="AC24" s="82" t="s">
        <v>121</v>
      </c>
    </row>
    <row r="25" spans="1:29" s="108" customFormat="1" ht="15.75" customHeight="1" x14ac:dyDescent="0.25">
      <c r="A25" s="91" t="s">
        <v>137</v>
      </c>
      <c r="B25" s="92" t="s">
        <v>138</v>
      </c>
      <c r="C25" s="93"/>
      <c r="D25" s="93"/>
      <c r="E25" s="92" t="s">
        <v>139</v>
      </c>
      <c r="F25" s="94">
        <v>5.8140000000000001</v>
      </c>
      <c r="G25" s="95">
        <v>1000</v>
      </c>
      <c r="H25" s="95">
        <v>1000</v>
      </c>
      <c r="I25" s="96">
        <v>95.571428571428569</v>
      </c>
      <c r="J25" s="96">
        <v>133.79999999999998</v>
      </c>
      <c r="K25" s="97" t="s">
        <v>71</v>
      </c>
      <c r="L25" s="98" t="s">
        <v>81</v>
      </c>
      <c r="M25" s="99">
        <v>1000</v>
      </c>
      <c r="N25" s="87">
        <f>M25*F25</f>
        <v>5814</v>
      </c>
      <c r="O25" s="100">
        <v>1000</v>
      </c>
      <c r="P25" s="101">
        <f t="shared" si="1"/>
        <v>5814</v>
      </c>
      <c r="Q25" s="100">
        <v>450</v>
      </c>
      <c r="R25" s="101">
        <f t="shared" si="2"/>
        <v>2616.3000000000002</v>
      </c>
      <c r="S25" s="102"/>
      <c r="T25" s="102"/>
      <c r="U25" s="102">
        <v>550</v>
      </c>
      <c r="V25" s="103">
        <f t="shared" si="5"/>
        <v>3197.7</v>
      </c>
      <c r="W25" s="102">
        <v>0</v>
      </c>
      <c r="X25" s="103">
        <f t="shared" si="0"/>
        <v>0</v>
      </c>
      <c r="Y25" s="104">
        <f t="shared" si="3"/>
        <v>3000</v>
      </c>
      <c r="Z25" s="105">
        <f t="shared" ref="Z25:Z33" si="6">Y25*F25</f>
        <v>17442</v>
      </c>
      <c r="AA25" s="106">
        <f t="shared" si="4"/>
        <v>3</v>
      </c>
      <c r="AB25" s="107">
        <v>2</v>
      </c>
      <c r="AC25" s="104" t="s">
        <v>140</v>
      </c>
    </row>
    <row r="26" spans="1:29" ht="15.75" customHeight="1" x14ac:dyDescent="0.25">
      <c r="A26" s="69" t="s">
        <v>141</v>
      </c>
      <c r="B26" s="70" t="s">
        <v>142</v>
      </c>
      <c r="C26" s="83"/>
      <c r="D26" s="83"/>
      <c r="E26" s="70" t="s">
        <v>143</v>
      </c>
      <c r="F26" s="72">
        <v>29.99</v>
      </c>
      <c r="G26" s="73">
        <v>24</v>
      </c>
      <c r="H26" s="73">
        <v>24</v>
      </c>
      <c r="I26" s="74">
        <v>63.428571428571431</v>
      </c>
      <c r="J26" s="74">
        <v>88.8</v>
      </c>
      <c r="K26" s="75" t="s">
        <v>71</v>
      </c>
      <c r="L26" s="76" t="s">
        <v>116</v>
      </c>
      <c r="M26" s="77">
        <v>0</v>
      </c>
      <c r="N26" s="78"/>
      <c r="O26" s="84">
        <v>16</v>
      </c>
      <c r="P26" s="88">
        <f t="shared" si="1"/>
        <v>479.84</v>
      </c>
      <c r="Q26" s="84">
        <v>8</v>
      </c>
      <c r="R26" s="88">
        <f t="shared" si="2"/>
        <v>239.92</v>
      </c>
      <c r="S26" s="80"/>
      <c r="T26" s="80"/>
      <c r="U26" s="80"/>
      <c r="V26" s="81">
        <f t="shared" si="5"/>
        <v>0</v>
      </c>
      <c r="W26" s="80">
        <v>48</v>
      </c>
      <c r="X26" s="81">
        <f t="shared" si="0"/>
        <v>1439.52</v>
      </c>
      <c r="Y26" s="82">
        <f t="shared" si="3"/>
        <v>72</v>
      </c>
      <c r="Z26" s="89">
        <f t="shared" si="6"/>
        <v>2159.2799999999997</v>
      </c>
      <c r="AA26" s="85">
        <f t="shared" si="4"/>
        <v>3</v>
      </c>
      <c r="AB26" s="65">
        <v>1</v>
      </c>
      <c r="AC26" s="82" t="s">
        <v>144</v>
      </c>
    </row>
    <row r="27" spans="1:29" ht="15.75" customHeight="1" x14ac:dyDescent="0.25">
      <c r="A27" s="69" t="s">
        <v>145</v>
      </c>
      <c r="B27" s="70" t="s">
        <v>146</v>
      </c>
      <c r="C27" s="83"/>
      <c r="D27" s="83"/>
      <c r="E27" s="70" t="s">
        <v>147</v>
      </c>
      <c r="F27" s="72">
        <v>10.23</v>
      </c>
      <c r="G27" s="73">
        <v>24</v>
      </c>
      <c r="H27" s="73">
        <v>24</v>
      </c>
      <c r="I27" s="74">
        <v>27.714285714285715</v>
      </c>
      <c r="J27" s="74">
        <v>38.799999999999997</v>
      </c>
      <c r="K27" s="75" t="s">
        <v>71</v>
      </c>
      <c r="L27" s="76" t="s">
        <v>72</v>
      </c>
      <c r="M27" s="77">
        <v>0</v>
      </c>
      <c r="N27" s="78"/>
      <c r="O27" s="84"/>
      <c r="P27" s="88">
        <f t="shared" si="1"/>
        <v>0</v>
      </c>
      <c r="Q27" s="84">
        <v>48</v>
      </c>
      <c r="R27" s="88">
        <f t="shared" si="2"/>
        <v>491.04</v>
      </c>
      <c r="S27" s="80"/>
      <c r="T27" s="80"/>
      <c r="U27" s="80"/>
      <c r="V27" s="81">
        <f t="shared" si="5"/>
        <v>0</v>
      </c>
      <c r="W27" s="80">
        <v>24</v>
      </c>
      <c r="X27" s="81">
        <f t="shared" si="0"/>
        <v>245.52</v>
      </c>
      <c r="Y27" s="82">
        <f t="shared" si="3"/>
        <v>72</v>
      </c>
      <c r="Z27" s="89">
        <f t="shared" si="6"/>
        <v>736.56000000000006</v>
      </c>
      <c r="AA27" s="85">
        <f t="shared" si="4"/>
        <v>3</v>
      </c>
      <c r="AB27" s="65" t="s">
        <v>148</v>
      </c>
      <c r="AC27" s="82" t="s">
        <v>149</v>
      </c>
    </row>
    <row r="28" spans="1:29" ht="15.75" customHeight="1" x14ac:dyDescent="0.25">
      <c r="A28" s="69" t="s">
        <v>150</v>
      </c>
      <c r="B28" s="70" t="s">
        <v>151</v>
      </c>
      <c r="C28" s="83"/>
      <c r="D28" s="83"/>
      <c r="E28" s="70" t="s">
        <v>152</v>
      </c>
      <c r="F28" s="72">
        <v>106.81200000000001</v>
      </c>
      <c r="G28" s="73">
        <v>60</v>
      </c>
      <c r="H28" s="73">
        <v>60</v>
      </c>
      <c r="I28" s="74">
        <v>60</v>
      </c>
      <c r="J28" s="74">
        <v>84</v>
      </c>
      <c r="K28" s="75" t="s">
        <v>71</v>
      </c>
      <c r="L28" s="76" t="s">
        <v>72</v>
      </c>
      <c r="M28" s="77">
        <v>0</v>
      </c>
      <c r="N28" s="87">
        <f>M28*F28</f>
        <v>0</v>
      </c>
      <c r="O28" s="79"/>
      <c r="P28" s="88">
        <f t="shared" si="1"/>
        <v>0</v>
      </c>
      <c r="Q28" s="84">
        <v>0</v>
      </c>
      <c r="R28" s="88">
        <f t="shared" si="2"/>
        <v>0</v>
      </c>
      <c r="S28" s="80"/>
      <c r="T28" s="80"/>
      <c r="U28" s="80"/>
      <c r="V28" s="81">
        <f t="shared" si="5"/>
        <v>0</v>
      </c>
      <c r="W28" s="80">
        <v>60</v>
      </c>
      <c r="X28" s="81">
        <f t="shared" si="0"/>
        <v>6408.7200000000012</v>
      </c>
      <c r="Y28" s="82">
        <f t="shared" si="3"/>
        <v>60</v>
      </c>
      <c r="Z28" s="89">
        <f t="shared" si="6"/>
        <v>6408.7200000000012</v>
      </c>
      <c r="AA28" s="85">
        <f t="shared" si="4"/>
        <v>1</v>
      </c>
      <c r="AB28" s="65" t="s">
        <v>148</v>
      </c>
      <c r="AC28" s="82" t="s">
        <v>153</v>
      </c>
    </row>
    <row r="29" spans="1:29" ht="15.75" customHeight="1" x14ac:dyDescent="0.25">
      <c r="A29" s="69" t="s">
        <v>154</v>
      </c>
      <c r="B29" s="70" t="s">
        <v>155</v>
      </c>
      <c r="C29" s="83"/>
      <c r="D29" s="83"/>
      <c r="E29" s="70" t="s">
        <v>156</v>
      </c>
      <c r="F29" s="72">
        <v>80.576999999999998</v>
      </c>
      <c r="G29" s="73">
        <v>24</v>
      </c>
      <c r="H29" s="73">
        <v>24</v>
      </c>
      <c r="I29" s="74">
        <v>27.714285714285715</v>
      </c>
      <c r="J29" s="74">
        <v>38.799999999999997</v>
      </c>
      <c r="K29" s="75" t="s">
        <v>71</v>
      </c>
      <c r="L29" s="76" t="s">
        <v>72</v>
      </c>
      <c r="M29" s="77">
        <v>0</v>
      </c>
      <c r="N29" s="87">
        <f>M29*F29</f>
        <v>0</v>
      </c>
      <c r="O29" s="84"/>
      <c r="P29" s="88">
        <f t="shared" si="1"/>
        <v>0</v>
      </c>
      <c r="Q29" s="84">
        <v>0</v>
      </c>
      <c r="R29" s="88">
        <f t="shared" si="2"/>
        <v>0</v>
      </c>
      <c r="S29" s="80"/>
      <c r="T29" s="80"/>
      <c r="U29" s="80"/>
      <c r="V29" s="81">
        <f t="shared" si="5"/>
        <v>0</v>
      </c>
      <c r="W29" s="80">
        <v>48</v>
      </c>
      <c r="X29" s="81">
        <f t="shared" si="0"/>
        <v>3867.6959999999999</v>
      </c>
      <c r="Y29" s="82">
        <f t="shared" si="3"/>
        <v>48</v>
      </c>
      <c r="Z29" s="89">
        <f t="shared" si="6"/>
        <v>3867.6959999999999</v>
      </c>
      <c r="AA29" s="85">
        <f t="shared" si="4"/>
        <v>2</v>
      </c>
      <c r="AB29" s="65" t="s">
        <v>148</v>
      </c>
      <c r="AC29" s="82" t="s">
        <v>157</v>
      </c>
    </row>
    <row r="30" spans="1:29" ht="15.75" customHeight="1" x14ac:dyDescent="0.25">
      <c r="A30" s="69" t="s">
        <v>158</v>
      </c>
      <c r="B30" s="70" t="s">
        <v>159</v>
      </c>
      <c r="C30" s="83"/>
      <c r="D30" s="83"/>
      <c r="E30" s="70" t="s">
        <v>160</v>
      </c>
      <c r="F30" s="72">
        <v>5.8679999999999994</v>
      </c>
      <c r="G30" s="73">
        <v>48</v>
      </c>
      <c r="H30" s="73">
        <v>24</v>
      </c>
      <c r="I30" s="74">
        <v>52.714285714285715</v>
      </c>
      <c r="J30" s="74">
        <v>73.8</v>
      </c>
      <c r="K30" s="75" t="s">
        <v>71</v>
      </c>
      <c r="L30" s="76" t="s">
        <v>81</v>
      </c>
      <c r="M30" s="77">
        <v>0</v>
      </c>
      <c r="N30" s="78"/>
      <c r="O30" s="84"/>
      <c r="P30" s="88">
        <f t="shared" si="1"/>
        <v>0</v>
      </c>
      <c r="Q30" s="84">
        <v>0</v>
      </c>
      <c r="R30" s="88">
        <f t="shared" si="2"/>
        <v>0</v>
      </c>
      <c r="S30" s="80"/>
      <c r="T30" s="80"/>
      <c r="U30" s="80"/>
      <c r="V30" s="81">
        <f t="shared" si="5"/>
        <v>0</v>
      </c>
      <c r="W30" s="80">
        <v>48</v>
      </c>
      <c r="X30" s="81">
        <f t="shared" si="0"/>
        <v>281.66399999999999</v>
      </c>
      <c r="Y30" s="82">
        <f t="shared" si="3"/>
        <v>48</v>
      </c>
      <c r="Z30" s="89">
        <f t="shared" si="6"/>
        <v>281.66399999999999</v>
      </c>
      <c r="AA30" s="85">
        <f t="shared" si="4"/>
        <v>2</v>
      </c>
      <c r="AB30" s="65">
        <v>0</v>
      </c>
      <c r="AC30" s="82"/>
    </row>
    <row r="31" spans="1:29" ht="15.75" customHeight="1" x14ac:dyDescent="0.25">
      <c r="A31" s="69" t="s">
        <v>161</v>
      </c>
      <c r="B31" s="70" t="s">
        <v>162</v>
      </c>
      <c r="C31" s="83"/>
      <c r="D31" s="83"/>
      <c r="E31" s="70" t="s">
        <v>163</v>
      </c>
      <c r="F31" s="72">
        <v>519.16500000000008</v>
      </c>
      <c r="G31" s="73">
        <v>27</v>
      </c>
      <c r="H31" s="73">
        <v>27</v>
      </c>
      <c r="I31" s="74">
        <v>63.428571428571431</v>
      </c>
      <c r="J31" s="74">
        <v>88.8</v>
      </c>
      <c r="K31" s="75" t="s">
        <v>71</v>
      </c>
      <c r="L31" s="76" t="s">
        <v>164</v>
      </c>
      <c r="M31" s="77">
        <v>164</v>
      </c>
      <c r="N31" s="87">
        <f>M31*F31</f>
        <v>85143.060000000012</v>
      </c>
      <c r="O31" s="84">
        <v>137</v>
      </c>
      <c r="P31" s="88">
        <f t="shared" si="1"/>
        <v>71125.60500000001</v>
      </c>
      <c r="Q31" s="84">
        <v>23</v>
      </c>
      <c r="R31" s="88">
        <f t="shared" si="2"/>
        <v>11940.795000000002</v>
      </c>
      <c r="S31" s="80"/>
      <c r="T31" s="80"/>
      <c r="U31" s="80">
        <v>54</v>
      </c>
      <c r="V31" s="81">
        <f t="shared" si="5"/>
        <v>28034.910000000003</v>
      </c>
      <c r="W31" s="80">
        <v>54</v>
      </c>
      <c r="X31" s="81">
        <f t="shared" si="0"/>
        <v>28034.910000000003</v>
      </c>
      <c r="Y31" s="82">
        <f t="shared" si="3"/>
        <v>432</v>
      </c>
      <c r="Z31" s="89">
        <f t="shared" si="6"/>
        <v>224279.28000000003</v>
      </c>
      <c r="AA31" s="85">
        <f t="shared" si="4"/>
        <v>16</v>
      </c>
      <c r="AB31" s="65">
        <v>1</v>
      </c>
      <c r="AC31" s="82" t="s">
        <v>165</v>
      </c>
    </row>
    <row r="32" spans="1:29" ht="15.75" customHeight="1" x14ac:dyDescent="0.25">
      <c r="A32" s="69" t="s">
        <v>166</v>
      </c>
      <c r="B32" s="70" t="s">
        <v>167</v>
      </c>
      <c r="C32" s="83"/>
      <c r="D32" s="83"/>
      <c r="E32" s="109" t="s">
        <v>168</v>
      </c>
      <c r="F32" s="72">
        <v>21.726000000000003</v>
      </c>
      <c r="G32" s="73">
        <v>90</v>
      </c>
      <c r="H32" s="73">
        <v>90</v>
      </c>
      <c r="I32" s="74">
        <v>52.714285714285715</v>
      </c>
      <c r="J32" s="74">
        <v>73.8</v>
      </c>
      <c r="K32" s="75" t="s">
        <v>71</v>
      </c>
      <c r="L32" s="76" t="s">
        <v>104</v>
      </c>
      <c r="M32" s="77">
        <v>360</v>
      </c>
      <c r="N32" s="87">
        <f>M32*F32</f>
        <v>7821.3600000000006</v>
      </c>
      <c r="O32" s="84">
        <v>570</v>
      </c>
      <c r="P32" s="88">
        <f t="shared" si="1"/>
        <v>12383.820000000002</v>
      </c>
      <c r="Q32" s="84">
        <v>120</v>
      </c>
      <c r="R32" s="88">
        <f t="shared" si="2"/>
        <v>2607.1200000000003</v>
      </c>
      <c r="S32" s="80">
        <v>180</v>
      </c>
      <c r="T32" s="80"/>
      <c r="U32" s="80">
        <v>450</v>
      </c>
      <c r="V32" s="81">
        <f t="shared" si="5"/>
        <v>9776.7000000000007</v>
      </c>
      <c r="W32" s="80">
        <v>30</v>
      </c>
      <c r="X32" s="81">
        <f t="shared" si="0"/>
        <v>651.78000000000009</v>
      </c>
      <c r="Y32" s="82">
        <f t="shared" si="3"/>
        <v>1710</v>
      </c>
      <c r="Z32" s="89">
        <f t="shared" si="6"/>
        <v>37151.460000000006</v>
      </c>
      <c r="AA32" s="85">
        <f t="shared" si="4"/>
        <v>19</v>
      </c>
      <c r="AB32" s="65">
        <v>0</v>
      </c>
      <c r="AC32" s="82"/>
    </row>
    <row r="33" spans="1:29" ht="15.75" customHeight="1" x14ac:dyDescent="0.25">
      <c r="A33" s="69" t="s">
        <v>169</v>
      </c>
      <c r="B33" s="70" t="s">
        <v>170</v>
      </c>
      <c r="C33" s="83"/>
      <c r="D33" s="83"/>
      <c r="E33" s="70" t="s">
        <v>171</v>
      </c>
      <c r="F33" s="72">
        <v>10.089</v>
      </c>
      <c r="G33" s="73">
        <v>24</v>
      </c>
      <c r="H33" s="73">
        <v>24</v>
      </c>
      <c r="I33" s="74">
        <v>27.714285714285715</v>
      </c>
      <c r="J33" s="74">
        <v>38.799999999999997</v>
      </c>
      <c r="K33" s="75" t="s">
        <v>71</v>
      </c>
      <c r="L33" s="76" t="s">
        <v>72</v>
      </c>
      <c r="M33" s="77">
        <v>0</v>
      </c>
      <c r="N33" s="87">
        <f>M33*F33</f>
        <v>0</v>
      </c>
      <c r="O33" s="79">
        <v>200</v>
      </c>
      <c r="P33" s="88">
        <f t="shared" si="1"/>
        <v>2017.8000000000002</v>
      </c>
      <c r="Q33" s="84">
        <v>16</v>
      </c>
      <c r="R33" s="88">
        <f t="shared" si="2"/>
        <v>161.42400000000001</v>
      </c>
      <c r="S33" s="80"/>
      <c r="T33" s="80"/>
      <c r="U33" s="80"/>
      <c r="V33" s="81">
        <f t="shared" si="5"/>
        <v>0</v>
      </c>
      <c r="W33" s="80">
        <v>48</v>
      </c>
      <c r="X33" s="81">
        <f t="shared" si="0"/>
        <v>484.27200000000005</v>
      </c>
      <c r="Y33" s="82">
        <f t="shared" si="3"/>
        <v>264</v>
      </c>
      <c r="Z33" s="89">
        <f t="shared" si="6"/>
        <v>2663.4960000000001</v>
      </c>
      <c r="AA33" s="85">
        <f t="shared" si="4"/>
        <v>11</v>
      </c>
      <c r="AB33" s="65">
        <v>1</v>
      </c>
      <c r="AC33" s="82"/>
    </row>
    <row r="34" spans="1:29" ht="15.75" customHeight="1" x14ac:dyDescent="0.25">
      <c r="A34" s="69" t="s">
        <v>172</v>
      </c>
      <c r="B34" s="70" t="s">
        <v>173</v>
      </c>
      <c r="C34" s="71"/>
      <c r="D34" s="71"/>
      <c r="E34" s="70" t="s">
        <v>174</v>
      </c>
      <c r="F34" s="72">
        <v>1.2689999999999999</v>
      </c>
      <c r="G34" s="73">
        <v>168</v>
      </c>
      <c r="H34" s="73">
        <v>24</v>
      </c>
      <c r="I34" s="74">
        <v>27.714285714285715</v>
      </c>
      <c r="J34" s="74">
        <v>38.799999999999997</v>
      </c>
      <c r="K34" s="75" t="s">
        <v>71</v>
      </c>
      <c r="L34" s="76" t="s">
        <v>72</v>
      </c>
      <c r="M34" s="77"/>
      <c r="N34" s="78"/>
      <c r="O34" s="84"/>
      <c r="P34" s="88">
        <f t="shared" si="1"/>
        <v>0</v>
      </c>
      <c r="Q34" s="84"/>
      <c r="R34" s="88">
        <f t="shared" si="2"/>
        <v>0</v>
      </c>
      <c r="S34" s="80"/>
      <c r="T34" s="80"/>
      <c r="U34" s="80"/>
      <c r="V34" s="81">
        <f t="shared" si="5"/>
        <v>0</v>
      </c>
      <c r="W34" s="80">
        <v>0</v>
      </c>
      <c r="X34" s="81">
        <f t="shared" si="0"/>
        <v>0</v>
      </c>
      <c r="Y34" s="82">
        <f t="shared" si="3"/>
        <v>0</v>
      </c>
      <c r="Z34" s="82"/>
      <c r="AA34" s="85">
        <f t="shared" si="4"/>
        <v>0</v>
      </c>
      <c r="AB34" s="65">
        <v>0</v>
      </c>
      <c r="AC34" s="82" t="s">
        <v>97</v>
      </c>
    </row>
    <row r="35" spans="1:29" ht="15.75" customHeight="1" x14ac:dyDescent="0.25">
      <c r="A35" s="69" t="s">
        <v>175</v>
      </c>
      <c r="B35" s="70" t="s">
        <v>176</v>
      </c>
      <c r="C35" s="83"/>
      <c r="D35" s="83"/>
      <c r="E35" s="70" t="s">
        <v>177</v>
      </c>
      <c r="F35" s="72">
        <v>74.870999999999995</v>
      </c>
      <c r="G35" s="73">
        <v>24</v>
      </c>
      <c r="H35" s="73">
        <v>24</v>
      </c>
      <c r="I35" s="74">
        <v>38</v>
      </c>
      <c r="J35" s="74">
        <v>53.199999999999996</v>
      </c>
      <c r="K35" s="75" t="s">
        <v>71</v>
      </c>
      <c r="L35" s="76" t="s">
        <v>72</v>
      </c>
      <c r="M35" s="77">
        <v>0</v>
      </c>
      <c r="N35" s="87">
        <f>M35*F35</f>
        <v>0</v>
      </c>
      <c r="O35" s="84"/>
      <c r="P35" s="88">
        <f t="shared" si="1"/>
        <v>0</v>
      </c>
      <c r="Q35" s="84">
        <v>0</v>
      </c>
      <c r="R35" s="88">
        <f t="shared" si="2"/>
        <v>0</v>
      </c>
      <c r="S35" s="80"/>
      <c r="T35" s="80"/>
      <c r="U35" s="80"/>
      <c r="V35" s="81">
        <f t="shared" si="5"/>
        <v>0</v>
      </c>
      <c r="W35" s="80">
        <v>24</v>
      </c>
      <c r="X35" s="81">
        <f t="shared" si="0"/>
        <v>1796.904</v>
      </c>
      <c r="Y35" s="82">
        <f t="shared" si="3"/>
        <v>24</v>
      </c>
      <c r="Z35" s="89">
        <f t="shared" ref="Z35:Z98" si="7">Y35*F35</f>
        <v>1796.904</v>
      </c>
      <c r="AA35" s="85">
        <f t="shared" si="4"/>
        <v>1</v>
      </c>
      <c r="AB35" s="65" t="s">
        <v>148</v>
      </c>
      <c r="AC35" s="82" t="s">
        <v>178</v>
      </c>
    </row>
    <row r="36" spans="1:29" ht="15.75" customHeight="1" x14ac:dyDescent="0.25">
      <c r="A36" s="69" t="s">
        <v>179</v>
      </c>
      <c r="B36" s="70" t="s">
        <v>180</v>
      </c>
      <c r="C36" s="71"/>
      <c r="D36" s="71"/>
      <c r="E36" s="70" t="s">
        <v>181</v>
      </c>
      <c r="F36" s="72">
        <v>0.72000000000000008</v>
      </c>
      <c r="G36" s="73">
        <v>500</v>
      </c>
      <c r="H36" s="73">
        <v>10</v>
      </c>
      <c r="I36" s="74">
        <v>99</v>
      </c>
      <c r="J36" s="74">
        <v>138.6</v>
      </c>
      <c r="K36" s="75" t="s">
        <v>71</v>
      </c>
      <c r="L36" s="76" t="s">
        <v>81</v>
      </c>
      <c r="M36" s="77"/>
      <c r="N36" s="78"/>
      <c r="O36" s="79"/>
      <c r="P36" s="88">
        <f t="shared" si="1"/>
        <v>0</v>
      </c>
      <c r="Q36" s="84">
        <v>0</v>
      </c>
      <c r="R36" s="88">
        <f t="shared" si="2"/>
        <v>0</v>
      </c>
      <c r="S36" s="80"/>
      <c r="T36" s="80"/>
      <c r="U36" s="80"/>
      <c r="V36" s="81">
        <f t="shared" si="5"/>
        <v>0</v>
      </c>
      <c r="W36" s="80">
        <v>0</v>
      </c>
      <c r="X36" s="81">
        <f t="shared" si="0"/>
        <v>0</v>
      </c>
      <c r="Y36" s="82">
        <f t="shared" si="3"/>
        <v>0</v>
      </c>
      <c r="Z36" s="89">
        <f t="shared" si="7"/>
        <v>0</v>
      </c>
      <c r="AA36" s="85">
        <f t="shared" si="4"/>
        <v>0</v>
      </c>
      <c r="AB36" s="65">
        <v>0</v>
      </c>
      <c r="AC36" s="82" t="s">
        <v>97</v>
      </c>
    </row>
    <row r="37" spans="1:29" ht="15.75" customHeight="1" x14ac:dyDescent="0.25">
      <c r="A37" s="69" t="s">
        <v>182</v>
      </c>
      <c r="B37" s="70" t="s">
        <v>183</v>
      </c>
      <c r="C37" s="71"/>
      <c r="D37" s="71"/>
      <c r="E37" s="70" t="s">
        <v>184</v>
      </c>
      <c r="F37" s="72">
        <v>38.384999999999998</v>
      </c>
      <c r="G37" s="73">
        <v>20</v>
      </c>
      <c r="H37" s="73">
        <v>20</v>
      </c>
      <c r="I37" s="74">
        <v>43.428571428571431</v>
      </c>
      <c r="J37" s="74">
        <v>60.8</v>
      </c>
      <c r="K37" s="75" t="s">
        <v>71</v>
      </c>
      <c r="L37" s="76" t="s">
        <v>136</v>
      </c>
      <c r="M37" s="77"/>
      <c r="N37" s="78"/>
      <c r="O37" s="84"/>
      <c r="P37" s="88">
        <f t="shared" si="1"/>
        <v>0</v>
      </c>
      <c r="Q37" s="84">
        <v>0</v>
      </c>
      <c r="R37" s="88">
        <f t="shared" si="2"/>
        <v>0</v>
      </c>
      <c r="S37" s="80"/>
      <c r="T37" s="80"/>
      <c r="U37" s="80"/>
      <c r="V37" s="81">
        <f t="shared" si="5"/>
        <v>0</v>
      </c>
      <c r="W37" s="80">
        <v>60</v>
      </c>
      <c r="X37" s="81">
        <f t="shared" si="0"/>
        <v>2303.1</v>
      </c>
      <c r="Y37" s="82">
        <f t="shared" si="3"/>
        <v>60</v>
      </c>
      <c r="Z37" s="89">
        <f t="shared" si="7"/>
        <v>2303.1</v>
      </c>
      <c r="AA37" s="85">
        <f t="shared" si="4"/>
        <v>3</v>
      </c>
      <c r="AB37" s="65">
        <v>0</v>
      </c>
      <c r="AC37" s="82" t="s">
        <v>185</v>
      </c>
    </row>
    <row r="38" spans="1:29" ht="15.75" customHeight="1" x14ac:dyDescent="0.25">
      <c r="A38" s="69" t="s">
        <v>186</v>
      </c>
      <c r="B38" s="70" t="s">
        <v>187</v>
      </c>
      <c r="C38" s="71"/>
      <c r="D38" s="71"/>
      <c r="E38" s="70" t="s">
        <v>188</v>
      </c>
      <c r="F38" s="72">
        <v>10.584</v>
      </c>
      <c r="G38" s="73">
        <v>50</v>
      </c>
      <c r="H38" s="73">
        <v>50</v>
      </c>
      <c r="I38" s="74">
        <v>48.428571428571431</v>
      </c>
      <c r="J38" s="74">
        <v>67.8</v>
      </c>
      <c r="K38" s="75" t="s">
        <v>71</v>
      </c>
      <c r="L38" s="76" t="s">
        <v>77</v>
      </c>
      <c r="M38" s="77"/>
      <c r="N38" s="78"/>
      <c r="O38" s="79"/>
      <c r="P38" s="88">
        <f t="shared" si="1"/>
        <v>0</v>
      </c>
      <c r="Q38" s="84">
        <v>0</v>
      </c>
      <c r="R38" s="88">
        <f t="shared" si="2"/>
        <v>0</v>
      </c>
      <c r="S38" s="80"/>
      <c r="T38" s="80"/>
      <c r="U38" s="80"/>
      <c r="V38" s="81">
        <f t="shared" si="5"/>
        <v>0</v>
      </c>
      <c r="W38" s="80">
        <v>50</v>
      </c>
      <c r="X38" s="81">
        <f t="shared" si="0"/>
        <v>529.19999999999993</v>
      </c>
      <c r="Y38" s="82">
        <f t="shared" si="3"/>
        <v>50</v>
      </c>
      <c r="Z38" s="89">
        <f t="shared" si="7"/>
        <v>529.19999999999993</v>
      </c>
      <c r="AA38" s="85">
        <f t="shared" si="4"/>
        <v>1</v>
      </c>
      <c r="AB38" s="65">
        <v>0</v>
      </c>
      <c r="AC38" s="82" t="s">
        <v>189</v>
      </c>
    </row>
    <row r="39" spans="1:29" ht="15.75" customHeight="1" x14ac:dyDescent="0.25">
      <c r="A39" s="69" t="s">
        <v>190</v>
      </c>
      <c r="B39" s="70" t="s">
        <v>191</v>
      </c>
      <c r="C39" s="83"/>
      <c r="D39" s="83"/>
      <c r="E39" s="70" t="s">
        <v>192</v>
      </c>
      <c r="F39" s="72">
        <v>2.0070000000000001</v>
      </c>
      <c r="G39" s="73">
        <v>110</v>
      </c>
      <c r="H39" s="73">
        <v>22</v>
      </c>
      <c r="I39" s="74">
        <v>67</v>
      </c>
      <c r="J39" s="74">
        <v>93.8</v>
      </c>
      <c r="K39" s="75" t="s">
        <v>71</v>
      </c>
      <c r="L39" s="76" t="s">
        <v>72</v>
      </c>
      <c r="M39" s="77">
        <v>0</v>
      </c>
      <c r="N39" s="87">
        <f>M39*F39</f>
        <v>0</v>
      </c>
      <c r="O39" s="84"/>
      <c r="P39" s="88">
        <f t="shared" si="1"/>
        <v>0</v>
      </c>
      <c r="Q39" s="84">
        <v>1342</v>
      </c>
      <c r="R39" s="88">
        <f t="shared" si="2"/>
        <v>2693.3940000000002</v>
      </c>
      <c r="S39" s="80"/>
      <c r="T39" s="80"/>
      <c r="U39" s="80"/>
      <c r="V39" s="81">
        <f t="shared" si="5"/>
        <v>0</v>
      </c>
      <c r="W39" s="80">
        <v>0</v>
      </c>
      <c r="X39" s="81">
        <f t="shared" si="0"/>
        <v>0</v>
      </c>
      <c r="Y39" s="82">
        <f t="shared" si="3"/>
        <v>1342</v>
      </c>
      <c r="Z39" s="89">
        <f t="shared" si="7"/>
        <v>2693.3940000000002</v>
      </c>
      <c r="AA39" s="85">
        <f t="shared" si="4"/>
        <v>61</v>
      </c>
      <c r="AB39" s="65">
        <v>0</v>
      </c>
      <c r="AC39" s="82" t="s">
        <v>97</v>
      </c>
    </row>
    <row r="40" spans="1:29" ht="15.75" customHeight="1" x14ac:dyDescent="0.25">
      <c r="A40" s="69" t="s">
        <v>193</v>
      </c>
      <c r="B40" s="70" t="s">
        <v>194</v>
      </c>
      <c r="C40" s="83"/>
      <c r="D40" s="83"/>
      <c r="E40" s="70" t="s">
        <v>195</v>
      </c>
      <c r="F40" s="72">
        <v>65.12</v>
      </c>
      <c r="G40" s="73">
        <v>6</v>
      </c>
      <c r="H40" s="73">
        <v>6</v>
      </c>
      <c r="I40" s="74">
        <v>63.428571428571431</v>
      </c>
      <c r="J40" s="74">
        <v>88.8</v>
      </c>
      <c r="K40" s="75" t="s">
        <v>71</v>
      </c>
      <c r="L40" s="76" t="s">
        <v>81</v>
      </c>
      <c r="M40" s="77">
        <v>6</v>
      </c>
      <c r="N40" s="87">
        <f>M40*F40</f>
        <v>390.72</v>
      </c>
      <c r="O40" s="79"/>
      <c r="P40" s="88">
        <f t="shared" si="1"/>
        <v>0</v>
      </c>
      <c r="Q40" s="84"/>
      <c r="R40" s="88">
        <f t="shared" si="2"/>
        <v>0</v>
      </c>
      <c r="S40" s="80"/>
      <c r="T40" s="80"/>
      <c r="U40" s="80"/>
      <c r="V40" s="81">
        <f t="shared" si="5"/>
        <v>0</v>
      </c>
      <c r="W40" s="80">
        <v>0</v>
      </c>
      <c r="X40" s="81">
        <f t="shared" si="0"/>
        <v>0</v>
      </c>
      <c r="Y40" s="82">
        <f t="shared" si="3"/>
        <v>6</v>
      </c>
      <c r="Z40" s="89">
        <f t="shared" si="7"/>
        <v>390.72</v>
      </c>
      <c r="AA40" s="85">
        <f t="shared" si="4"/>
        <v>1</v>
      </c>
      <c r="AB40" s="86">
        <v>0</v>
      </c>
      <c r="AC40" s="82" t="s">
        <v>196</v>
      </c>
    </row>
    <row r="41" spans="1:29" ht="15.75" customHeight="1" x14ac:dyDescent="0.25">
      <c r="A41" s="69" t="s">
        <v>197</v>
      </c>
      <c r="B41" s="70" t="s">
        <v>198</v>
      </c>
      <c r="C41" s="83"/>
      <c r="D41" s="83"/>
      <c r="E41" s="70" t="s">
        <v>199</v>
      </c>
      <c r="F41" s="72">
        <v>1.0080000000000002</v>
      </c>
      <c r="G41" s="73">
        <v>720</v>
      </c>
      <c r="H41" s="73">
        <v>120</v>
      </c>
      <c r="I41" s="74">
        <v>57</v>
      </c>
      <c r="J41" s="74">
        <v>79.8</v>
      </c>
      <c r="K41" s="75" t="s">
        <v>71</v>
      </c>
      <c r="L41" s="76" t="s">
        <v>72</v>
      </c>
      <c r="M41" s="77">
        <v>0</v>
      </c>
      <c r="N41" s="87">
        <f>M41*F41</f>
        <v>0</v>
      </c>
      <c r="O41" s="84">
        <v>1320</v>
      </c>
      <c r="P41" s="88">
        <f t="shared" si="1"/>
        <v>1330.5600000000004</v>
      </c>
      <c r="Q41" s="84">
        <v>1440</v>
      </c>
      <c r="R41" s="88">
        <f t="shared" si="2"/>
        <v>1451.5200000000004</v>
      </c>
      <c r="S41" s="80"/>
      <c r="T41" s="80"/>
      <c r="U41" s="80"/>
      <c r="V41" s="81">
        <f t="shared" si="5"/>
        <v>0</v>
      </c>
      <c r="W41" s="80">
        <v>0</v>
      </c>
      <c r="X41" s="81">
        <f t="shared" si="0"/>
        <v>0</v>
      </c>
      <c r="Y41" s="82">
        <f t="shared" si="3"/>
        <v>2760</v>
      </c>
      <c r="Z41" s="89">
        <f t="shared" si="7"/>
        <v>2782.0800000000008</v>
      </c>
      <c r="AA41" s="85">
        <f t="shared" si="4"/>
        <v>23</v>
      </c>
      <c r="AB41" s="86">
        <v>0</v>
      </c>
      <c r="AC41" s="82"/>
    </row>
    <row r="42" spans="1:29" ht="15.75" customHeight="1" x14ac:dyDescent="0.25">
      <c r="A42" s="69" t="s">
        <v>200</v>
      </c>
      <c r="B42" s="70" t="s">
        <v>201</v>
      </c>
      <c r="C42" s="71"/>
      <c r="D42" s="71"/>
      <c r="E42" s="70" t="s">
        <v>202</v>
      </c>
      <c r="F42" s="72">
        <v>15.345000000000001</v>
      </c>
      <c r="G42" s="73">
        <v>24</v>
      </c>
      <c r="H42" s="73">
        <v>24</v>
      </c>
      <c r="I42" s="74">
        <v>52.714285714285715</v>
      </c>
      <c r="J42" s="74">
        <v>73.8</v>
      </c>
      <c r="K42" s="75" t="s">
        <v>71</v>
      </c>
      <c r="L42" s="76" t="s">
        <v>81</v>
      </c>
      <c r="M42" s="77"/>
      <c r="N42" s="78"/>
      <c r="O42" s="79"/>
      <c r="P42" s="88">
        <f t="shared" si="1"/>
        <v>0</v>
      </c>
      <c r="Q42" s="77"/>
      <c r="R42" s="88">
        <f t="shared" si="2"/>
        <v>0</v>
      </c>
      <c r="S42" s="80"/>
      <c r="T42" s="80"/>
      <c r="U42" s="80"/>
      <c r="V42" s="81">
        <f t="shared" si="5"/>
        <v>0</v>
      </c>
      <c r="W42" s="80">
        <v>0</v>
      </c>
      <c r="X42" s="81">
        <f t="shared" si="0"/>
        <v>0</v>
      </c>
      <c r="Y42" s="82">
        <f t="shared" si="3"/>
        <v>0</v>
      </c>
      <c r="Z42" s="89">
        <f t="shared" si="7"/>
        <v>0</v>
      </c>
      <c r="AA42" s="85">
        <f t="shared" si="4"/>
        <v>0</v>
      </c>
      <c r="AB42" s="86">
        <v>0</v>
      </c>
      <c r="AC42" s="82"/>
    </row>
    <row r="43" spans="1:29" ht="15.75" customHeight="1" x14ac:dyDescent="0.25">
      <c r="A43" s="69" t="s">
        <v>203</v>
      </c>
      <c r="B43" s="70" t="s">
        <v>204</v>
      </c>
      <c r="C43" s="83"/>
      <c r="D43" s="83"/>
      <c r="E43" s="70" t="s">
        <v>205</v>
      </c>
      <c r="F43" s="72">
        <v>18</v>
      </c>
      <c r="G43" s="73">
        <v>24</v>
      </c>
      <c r="H43" s="73">
        <v>24</v>
      </c>
      <c r="I43" s="74">
        <v>52.714285714285715</v>
      </c>
      <c r="J43" s="74">
        <v>73.8</v>
      </c>
      <c r="K43" s="75" t="s">
        <v>71</v>
      </c>
      <c r="L43" s="76" t="s">
        <v>206</v>
      </c>
      <c r="M43" s="77">
        <v>24</v>
      </c>
      <c r="N43" s="87">
        <f>M43*F43</f>
        <v>432</v>
      </c>
      <c r="O43" s="84">
        <v>144</v>
      </c>
      <c r="P43" s="88">
        <f t="shared" si="1"/>
        <v>2592</v>
      </c>
      <c r="Q43" s="84">
        <v>0</v>
      </c>
      <c r="R43" s="88">
        <f t="shared" si="2"/>
        <v>0</v>
      </c>
      <c r="S43" s="80"/>
      <c r="T43" s="80"/>
      <c r="U43" s="80"/>
      <c r="V43" s="81">
        <f t="shared" si="5"/>
        <v>0</v>
      </c>
      <c r="W43" s="80">
        <v>0</v>
      </c>
      <c r="X43" s="81">
        <f t="shared" si="0"/>
        <v>0</v>
      </c>
      <c r="Y43" s="82">
        <f t="shared" si="3"/>
        <v>168</v>
      </c>
      <c r="Z43" s="89">
        <f t="shared" si="7"/>
        <v>3024</v>
      </c>
      <c r="AA43" s="85">
        <f t="shared" si="4"/>
        <v>7</v>
      </c>
      <c r="AB43" s="86">
        <v>1</v>
      </c>
      <c r="AC43" s="82"/>
    </row>
    <row r="44" spans="1:29" ht="15.75" customHeight="1" x14ac:dyDescent="0.25">
      <c r="A44" s="69" t="s">
        <v>207</v>
      </c>
      <c r="B44" s="70" t="s">
        <v>208</v>
      </c>
      <c r="C44" s="71"/>
      <c r="D44" s="71"/>
      <c r="E44" s="70" t="s">
        <v>209</v>
      </c>
      <c r="F44" s="72">
        <v>11.78</v>
      </c>
      <c r="G44" s="73">
        <v>25</v>
      </c>
      <c r="H44" s="73">
        <v>25</v>
      </c>
      <c r="I44" s="74" t="e">
        <v>#N/A</v>
      </c>
      <c r="J44" s="74" t="e">
        <v>#N/A</v>
      </c>
      <c r="K44" s="75" t="s">
        <v>71</v>
      </c>
      <c r="L44" s="76" t="s">
        <v>210</v>
      </c>
      <c r="M44" s="77"/>
      <c r="N44" s="78"/>
      <c r="O44" s="79">
        <v>100</v>
      </c>
      <c r="P44" s="88">
        <f t="shared" si="1"/>
        <v>1178</v>
      </c>
      <c r="Q44" s="84"/>
      <c r="R44" s="88">
        <f t="shared" si="2"/>
        <v>0</v>
      </c>
      <c r="S44" s="80"/>
      <c r="T44" s="80"/>
      <c r="U44" s="80"/>
      <c r="V44" s="81">
        <f t="shared" si="5"/>
        <v>0</v>
      </c>
      <c r="W44" s="80">
        <v>25</v>
      </c>
      <c r="X44" s="81">
        <f t="shared" si="0"/>
        <v>294.5</v>
      </c>
      <c r="Y44" s="82">
        <f t="shared" si="3"/>
        <v>125</v>
      </c>
      <c r="Z44" s="89">
        <f t="shared" si="7"/>
        <v>1472.5</v>
      </c>
      <c r="AA44" s="85">
        <f t="shared" si="4"/>
        <v>5</v>
      </c>
      <c r="AB44" s="86">
        <v>1</v>
      </c>
      <c r="AC44" s="82" t="s">
        <v>211</v>
      </c>
    </row>
    <row r="45" spans="1:29" ht="15.75" customHeight="1" x14ac:dyDescent="0.25">
      <c r="A45" s="69" t="s">
        <v>212</v>
      </c>
      <c r="B45" s="70" t="s">
        <v>213</v>
      </c>
      <c r="C45" s="83"/>
      <c r="D45" s="83"/>
      <c r="E45" s="70" t="s">
        <v>214</v>
      </c>
      <c r="F45" s="72">
        <v>144.88200000000001</v>
      </c>
      <c r="G45" s="73">
        <v>60</v>
      </c>
      <c r="H45" s="73">
        <v>60</v>
      </c>
      <c r="I45" s="74">
        <v>81</v>
      </c>
      <c r="J45" s="74">
        <v>113.39999999999999</v>
      </c>
      <c r="K45" s="75" t="s">
        <v>71</v>
      </c>
      <c r="L45" s="76" t="s">
        <v>72</v>
      </c>
      <c r="M45" s="77">
        <v>60</v>
      </c>
      <c r="N45" s="87">
        <f>M45*F45</f>
        <v>8692.92</v>
      </c>
      <c r="O45" s="84">
        <v>60</v>
      </c>
      <c r="P45" s="88">
        <f t="shared" si="1"/>
        <v>8692.92</v>
      </c>
      <c r="Q45" s="84">
        <v>0</v>
      </c>
      <c r="R45" s="88">
        <f t="shared" si="2"/>
        <v>0</v>
      </c>
      <c r="S45" s="80"/>
      <c r="T45" s="80"/>
      <c r="U45" s="80"/>
      <c r="V45" s="81">
        <f t="shared" si="5"/>
        <v>0</v>
      </c>
      <c r="W45" s="80">
        <v>0</v>
      </c>
      <c r="X45" s="81">
        <f t="shared" si="0"/>
        <v>0</v>
      </c>
      <c r="Y45" s="82">
        <f t="shared" si="3"/>
        <v>120</v>
      </c>
      <c r="Z45" s="89">
        <f t="shared" si="7"/>
        <v>17385.84</v>
      </c>
      <c r="AA45" s="85">
        <f t="shared" si="4"/>
        <v>2</v>
      </c>
      <c r="AB45" s="86">
        <v>1</v>
      </c>
      <c r="AC45" s="82" t="s">
        <v>215</v>
      </c>
    </row>
    <row r="46" spans="1:29" ht="15.75" customHeight="1" x14ac:dyDescent="0.25">
      <c r="A46" s="69" t="s">
        <v>216</v>
      </c>
      <c r="B46" s="70" t="s">
        <v>217</v>
      </c>
      <c r="C46" s="83"/>
      <c r="D46" s="83"/>
      <c r="E46" s="70" t="s">
        <v>218</v>
      </c>
      <c r="F46" s="72">
        <v>18.791999999999998</v>
      </c>
      <c r="G46" s="73">
        <v>24</v>
      </c>
      <c r="H46" s="73">
        <v>24</v>
      </c>
      <c r="I46" s="74">
        <v>52.714285714285715</v>
      </c>
      <c r="J46" s="74">
        <v>73.8</v>
      </c>
      <c r="K46" s="75" t="s">
        <v>71</v>
      </c>
      <c r="L46" s="76" t="s">
        <v>219</v>
      </c>
      <c r="M46" s="77">
        <v>24</v>
      </c>
      <c r="N46" s="87">
        <f>M46*F46</f>
        <v>451.00799999999992</v>
      </c>
      <c r="O46" s="79">
        <v>48</v>
      </c>
      <c r="P46" s="88">
        <f t="shared" si="1"/>
        <v>902.01599999999985</v>
      </c>
      <c r="Q46" s="84">
        <v>0</v>
      </c>
      <c r="R46" s="88">
        <f t="shared" si="2"/>
        <v>0</v>
      </c>
      <c r="S46" s="80"/>
      <c r="T46" s="80"/>
      <c r="U46" s="80"/>
      <c r="V46" s="81">
        <f t="shared" si="5"/>
        <v>0</v>
      </c>
      <c r="W46" s="80">
        <v>24</v>
      </c>
      <c r="X46" s="81">
        <f t="shared" si="0"/>
        <v>451.00799999999992</v>
      </c>
      <c r="Y46" s="82">
        <f t="shared" si="3"/>
        <v>96</v>
      </c>
      <c r="Z46" s="89">
        <f t="shared" si="7"/>
        <v>1804.0319999999997</v>
      </c>
      <c r="AA46" s="85">
        <f t="shared" si="4"/>
        <v>4</v>
      </c>
      <c r="AB46" s="86">
        <v>1</v>
      </c>
      <c r="AC46" s="82"/>
    </row>
    <row r="47" spans="1:29" ht="15.75" customHeight="1" x14ac:dyDescent="0.25">
      <c r="A47" s="69" t="s">
        <v>220</v>
      </c>
      <c r="B47" s="70" t="s">
        <v>221</v>
      </c>
      <c r="C47" s="83"/>
      <c r="D47" s="83"/>
      <c r="E47" s="70" t="s">
        <v>222</v>
      </c>
      <c r="F47" s="72">
        <v>27.081</v>
      </c>
      <c r="G47" s="73">
        <v>25</v>
      </c>
      <c r="H47" s="73">
        <v>25</v>
      </c>
      <c r="I47" s="74">
        <v>57</v>
      </c>
      <c r="J47" s="74">
        <v>79.8</v>
      </c>
      <c r="K47" s="75" t="s">
        <v>71</v>
      </c>
      <c r="L47" s="76" t="s">
        <v>81</v>
      </c>
      <c r="M47" s="77">
        <v>25</v>
      </c>
      <c r="N47" s="87">
        <f>M47*F47</f>
        <v>677.02499999999998</v>
      </c>
      <c r="O47" s="84">
        <v>25</v>
      </c>
      <c r="P47" s="88">
        <f t="shared" si="1"/>
        <v>677.02499999999998</v>
      </c>
      <c r="Q47" s="84">
        <v>25</v>
      </c>
      <c r="R47" s="88">
        <f t="shared" si="2"/>
        <v>677.02499999999998</v>
      </c>
      <c r="S47" s="80"/>
      <c r="T47" s="80"/>
      <c r="U47" s="80">
        <v>25</v>
      </c>
      <c r="V47" s="81">
        <f t="shared" si="5"/>
        <v>677.02499999999998</v>
      </c>
      <c r="W47" s="80">
        <v>25</v>
      </c>
      <c r="X47" s="81">
        <f t="shared" si="0"/>
        <v>677.02499999999998</v>
      </c>
      <c r="Y47" s="82">
        <f t="shared" si="3"/>
        <v>125</v>
      </c>
      <c r="Z47" s="89">
        <f t="shared" si="7"/>
        <v>3385.125</v>
      </c>
      <c r="AA47" s="85">
        <f t="shared" si="4"/>
        <v>5</v>
      </c>
      <c r="AB47" s="86">
        <v>1</v>
      </c>
      <c r="AC47" s="82" t="s">
        <v>223</v>
      </c>
    </row>
    <row r="48" spans="1:29" ht="15.75" customHeight="1" x14ac:dyDescent="0.25">
      <c r="A48" s="69" t="s">
        <v>224</v>
      </c>
      <c r="B48" s="70" t="s">
        <v>225</v>
      </c>
      <c r="C48" s="71"/>
      <c r="D48" s="71"/>
      <c r="E48" s="70" t="s">
        <v>226</v>
      </c>
      <c r="F48" s="72">
        <v>1.6380000000000001</v>
      </c>
      <c r="G48" s="73">
        <v>1000</v>
      </c>
      <c r="H48" s="73">
        <v>1000</v>
      </c>
      <c r="I48" s="74">
        <v>63.428571428571431</v>
      </c>
      <c r="J48" s="74">
        <v>88.8</v>
      </c>
      <c r="K48" s="75" t="s">
        <v>71</v>
      </c>
      <c r="L48" s="76" t="s">
        <v>227</v>
      </c>
      <c r="M48" s="77"/>
      <c r="N48" s="78"/>
      <c r="O48" s="84"/>
      <c r="P48" s="88">
        <f t="shared" si="1"/>
        <v>0</v>
      </c>
      <c r="Q48" s="84"/>
      <c r="R48" s="88">
        <f t="shared" si="2"/>
        <v>0</v>
      </c>
      <c r="S48" s="80"/>
      <c r="T48" s="80"/>
      <c r="U48" s="80"/>
      <c r="V48" s="81">
        <f t="shared" si="5"/>
        <v>0</v>
      </c>
      <c r="W48" s="80">
        <v>0</v>
      </c>
      <c r="X48" s="81">
        <f t="shared" si="0"/>
        <v>0</v>
      </c>
      <c r="Y48" s="82">
        <f t="shared" si="3"/>
        <v>0</v>
      </c>
      <c r="Z48" s="89">
        <f t="shared" si="7"/>
        <v>0</v>
      </c>
      <c r="AA48" s="85">
        <f t="shared" si="4"/>
        <v>0</v>
      </c>
      <c r="AB48" s="86">
        <v>0</v>
      </c>
      <c r="AC48" s="82" t="s">
        <v>97</v>
      </c>
    </row>
    <row r="49" spans="1:29" ht="15.75" customHeight="1" x14ac:dyDescent="0.25">
      <c r="A49" s="69" t="s">
        <v>228</v>
      </c>
      <c r="B49" s="70" t="s">
        <v>229</v>
      </c>
      <c r="C49" s="71"/>
      <c r="D49" s="71"/>
      <c r="E49" s="70" t="s">
        <v>230</v>
      </c>
      <c r="F49" s="72">
        <v>3.294</v>
      </c>
      <c r="G49" s="73">
        <v>150</v>
      </c>
      <c r="H49" s="73">
        <v>150</v>
      </c>
      <c r="I49" s="74">
        <v>81</v>
      </c>
      <c r="J49" s="74">
        <v>113.39999999999999</v>
      </c>
      <c r="K49" s="75" t="s">
        <v>71</v>
      </c>
      <c r="L49" s="76" t="s">
        <v>81</v>
      </c>
      <c r="M49" s="77"/>
      <c r="N49" s="78"/>
      <c r="O49" s="79"/>
      <c r="P49" s="88">
        <f t="shared" si="1"/>
        <v>0</v>
      </c>
      <c r="Q49" s="84"/>
      <c r="R49" s="88">
        <f t="shared" si="2"/>
        <v>0</v>
      </c>
      <c r="S49" s="80"/>
      <c r="T49" s="80"/>
      <c r="U49" s="80"/>
      <c r="V49" s="81">
        <f t="shared" si="5"/>
        <v>0</v>
      </c>
      <c r="W49" s="80">
        <v>150</v>
      </c>
      <c r="X49" s="81">
        <f t="shared" si="0"/>
        <v>494.1</v>
      </c>
      <c r="Y49" s="82">
        <f t="shared" si="3"/>
        <v>150</v>
      </c>
      <c r="Z49" s="89">
        <f t="shared" si="7"/>
        <v>494.1</v>
      </c>
      <c r="AA49" s="85">
        <f t="shared" si="4"/>
        <v>1</v>
      </c>
      <c r="AB49" s="86">
        <v>1</v>
      </c>
      <c r="AC49" s="82" t="s">
        <v>231</v>
      </c>
    </row>
    <row r="50" spans="1:29" ht="15.75" customHeight="1" x14ac:dyDescent="0.25">
      <c r="A50" s="69" t="s">
        <v>232</v>
      </c>
      <c r="B50" s="70" t="s">
        <v>233</v>
      </c>
      <c r="C50" s="83"/>
      <c r="D50" s="83"/>
      <c r="E50" s="70" t="s">
        <v>234</v>
      </c>
      <c r="F50" s="72">
        <v>8.5589999999999993</v>
      </c>
      <c r="G50" s="73">
        <v>24</v>
      </c>
      <c r="H50" s="73">
        <v>24</v>
      </c>
      <c r="I50" s="74">
        <v>37.714285714285715</v>
      </c>
      <c r="J50" s="74">
        <v>52.8</v>
      </c>
      <c r="K50" s="75" t="s">
        <v>71</v>
      </c>
      <c r="L50" s="76" t="s">
        <v>77</v>
      </c>
      <c r="M50" s="77">
        <v>24</v>
      </c>
      <c r="N50" s="87">
        <f>M50*F50</f>
        <v>205.416</v>
      </c>
      <c r="O50" s="79">
        <v>24</v>
      </c>
      <c r="P50" s="88">
        <f t="shared" si="1"/>
        <v>205.416</v>
      </c>
      <c r="Q50" s="84">
        <v>24</v>
      </c>
      <c r="R50" s="88">
        <f t="shared" si="2"/>
        <v>205.416</v>
      </c>
      <c r="S50" s="80"/>
      <c r="T50" s="80"/>
      <c r="U50" s="80"/>
      <c r="V50" s="81">
        <f t="shared" si="5"/>
        <v>0</v>
      </c>
      <c r="W50" s="80">
        <v>0</v>
      </c>
      <c r="X50" s="81">
        <f t="shared" si="0"/>
        <v>0</v>
      </c>
      <c r="Y50" s="82">
        <f t="shared" si="3"/>
        <v>72</v>
      </c>
      <c r="Z50" s="89">
        <f t="shared" si="7"/>
        <v>616.24799999999993</v>
      </c>
      <c r="AA50" s="85">
        <f t="shared" si="4"/>
        <v>3</v>
      </c>
      <c r="AB50" s="86">
        <v>0</v>
      </c>
      <c r="AC50" s="82" t="s">
        <v>121</v>
      </c>
    </row>
    <row r="51" spans="1:29" ht="15.75" customHeight="1" x14ac:dyDescent="0.25">
      <c r="A51" s="69" t="s">
        <v>235</v>
      </c>
      <c r="B51" s="70" t="s">
        <v>236</v>
      </c>
      <c r="C51" s="83"/>
      <c r="D51" s="83"/>
      <c r="E51" s="70" t="s">
        <v>237</v>
      </c>
      <c r="F51" s="72">
        <v>47.933999999999997</v>
      </c>
      <c r="G51" s="73">
        <v>24</v>
      </c>
      <c r="H51" s="73">
        <v>24</v>
      </c>
      <c r="I51" s="74">
        <v>38.428571428571431</v>
      </c>
      <c r="J51" s="74">
        <v>53.8</v>
      </c>
      <c r="K51" s="75" t="s">
        <v>71</v>
      </c>
      <c r="L51" s="76" t="s">
        <v>72</v>
      </c>
      <c r="M51" s="77">
        <v>480</v>
      </c>
      <c r="N51" s="87">
        <f>M51*F51</f>
        <v>23008.32</v>
      </c>
      <c r="O51" s="84">
        <v>768</v>
      </c>
      <c r="P51" s="88">
        <f t="shared" si="1"/>
        <v>36813.311999999998</v>
      </c>
      <c r="Q51" s="84">
        <v>24</v>
      </c>
      <c r="R51" s="88">
        <f t="shared" si="2"/>
        <v>1150.4159999999999</v>
      </c>
      <c r="S51" s="80"/>
      <c r="T51" s="80"/>
      <c r="U51" s="80">
        <v>432</v>
      </c>
      <c r="V51" s="81">
        <f t="shared" si="5"/>
        <v>20707.487999999998</v>
      </c>
      <c r="W51" s="80">
        <v>192</v>
      </c>
      <c r="X51" s="81">
        <f t="shared" si="0"/>
        <v>9203.3279999999995</v>
      </c>
      <c r="Y51" s="82">
        <f t="shared" si="3"/>
        <v>1896</v>
      </c>
      <c r="Z51" s="89">
        <f t="shared" si="7"/>
        <v>90882.864000000001</v>
      </c>
      <c r="AA51" s="85">
        <f t="shared" si="4"/>
        <v>79</v>
      </c>
      <c r="AB51" s="110" t="s">
        <v>148</v>
      </c>
      <c r="AC51" s="82" t="s">
        <v>238</v>
      </c>
    </row>
    <row r="52" spans="1:29" ht="15.75" customHeight="1" x14ac:dyDescent="0.25">
      <c r="A52" s="69" t="s">
        <v>239</v>
      </c>
      <c r="B52" s="70" t="s">
        <v>240</v>
      </c>
      <c r="C52" s="83"/>
      <c r="D52" s="83"/>
      <c r="E52" s="70" t="s">
        <v>241</v>
      </c>
      <c r="F52" s="72">
        <v>179.34300000000002</v>
      </c>
      <c r="G52" s="73">
        <v>24</v>
      </c>
      <c r="H52" s="73">
        <v>24</v>
      </c>
      <c r="I52" s="74">
        <v>106.28571428571429</v>
      </c>
      <c r="J52" s="74">
        <v>148.80000000000001</v>
      </c>
      <c r="K52" s="75" t="s">
        <v>71</v>
      </c>
      <c r="L52" s="76" t="s">
        <v>85</v>
      </c>
      <c r="M52" s="77">
        <v>0</v>
      </c>
      <c r="N52" s="87">
        <f>M52*F52</f>
        <v>0</v>
      </c>
      <c r="O52" s="84">
        <v>18</v>
      </c>
      <c r="P52" s="88">
        <f t="shared" si="1"/>
        <v>3228.1740000000004</v>
      </c>
      <c r="Q52" s="84">
        <v>6</v>
      </c>
      <c r="R52" s="88">
        <f t="shared" si="2"/>
        <v>1076.058</v>
      </c>
      <c r="S52" s="80"/>
      <c r="T52" s="80"/>
      <c r="U52" s="80"/>
      <c r="V52" s="81">
        <f t="shared" si="5"/>
        <v>0</v>
      </c>
      <c r="W52" s="80">
        <v>24</v>
      </c>
      <c r="X52" s="81">
        <f t="shared" si="0"/>
        <v>4304.232</v>
      </c>
      <c r="Y52" s="82">
        <f t="shared" si="3"/>
        <v>48</v>
      </c>
      <c r="Z52" s="89">
        <f t="shared" si="7"/>
        <v>8608.4639999999999</v>
      </c>
      <c r="AA52" s="85">
        <f t="shared" si="4"/>
        <v>2</v>
      </c>
      <c r="AB52" s="65" t="s">
        <v>148</v>
      </c>
      <c r="AC52" s="82" t="s">
        <v>242</v>
      </c>
    </row>
    <row r="53" spans="1:29" ht="15.75" customHeight="1" x14ac:dyDescent="0.25">
      <c r="A53" s="69" t="s">
        <v>243</v>
      </c>
      <c r="B53" s="70" t="s">
        <v>244</v>
      </c>
      <c r="C53" s="83"/>
      <c r="D53" s="83"/>
      <c r="E53" s="70" t="s">
        <v>245</v>
      </c>
      <c r="F53" s="72">
        <v>109.584</v>
      </c>
      <c r="G53" s="73">
        <v>20</v>
      </c>
      <c r="H53" s="73">
        <v>20</v>
      </c>
      <c r="I53" s="74">
        <v>52.714285714285715</v>
      </c>
      <c r="J53" s="74">
        <v>73.8</v>
      </c>
      <c r="K53" s="75" t="s">
        <v>71</v>
      </c>
      <c r="L53" s="76" t="s">
        <v>81</v>
      </c>
      <c r="M53" s="77">
        <v>160</v>
      </c>
      <c r="N53" s="87">
        <f>M53*F53</f>
        <v>17533.440000000002</v>
      </c>
      <c r="O53" s="84">
        <v>60</v>
      </c>
      <c r="P53" s="88">
        <f t="shared" si="1"/>
        <v>6575.04</v>
      </c>
      <c r="Q53" s="84">
        <v>20</v>
      </c>
      <c r="R53" s="88">
        <f t="shared" si="2"/>
        <v>2191.6800000000003</v>
      </c>
      <c r="S53" s="80"/>
      <c r="T53" s="80"/>
      <c r="U53" s="80"/>
      <c r="V53" s="81">
        <f t="shared" si="5"/>
        <v>0</v>
      </c>
      <c r="W53" s="80">
        <v>60</v>
      </c>
      <c r="X53" s="81">
        <f t="shared" si="0"/>
        <v>6575.04</v>
      </c>
      <c r="Y53" s="82">
        <f t="shared" si="3"/>
        <v>300</v>
      </c>
      <c r="Z53" s="89">
        <f t="shared" si="7"/>
        <v>32875.200000000004</v>
      </c>
      <c r="AA53" s="85">
        <f t="shared" si="4"/>
        <v>15</v>
      </c>
      <c r="AB53" s="65">
        <v>1</v>
      </c>
      <c r="AC53" s="82"/>
    </row>
    <row r="54" spans="1:29" ht="15.75" customHeight="1" x14ac:dyDescent="0.25">
      <c r="A54" s="69" t="s">
        <v>246</v>
      </c>
      <c r="B54" s="70" t="s">
        <v>247</v>
      </c>
      <c r="C54" s="71"/>
      <c r="D54" s="71"/>
      <c r="E54" s="70" t="s">
        <v>248</v>
      </c>
      <c r="F54" s="72">
        <v>11.772</v>
      </c>
      <c r="G54" s="73">
        <v>100</v>
      </c>
      <c r="H54" s="73">
        <v>100</v>
      </c>
      <c r="I54" s="74">
        <v>52.714285714285715</v>
      </c>
      <c r="J54" s="74">
        <v>73.8</v>
      </c>
      <c r="K54" s="75" t="s">
        <v>71</v>
      </c>
      <c r="L54" s="76" t="s">
        <v>81</v>
      </c>
      <c r="M54" s="77"/>
      <c r="N54" s="78"/>
      <c r="O54" s="79"/>
      <c r="P54" s="88">
        <f t="shared" si="1"/>
        <v>0</v>
      </c>
      <c r="Q54" s="77"/>
      <c r="R54" s="88">
        <f t="shared" si="2"/>
        <v>0</v>
      </c>
      <c r="S54" s="80"/>
      <c r="T54" s="80"/>
      <c r="U54" s="80"/>
      <c r="V54" s="81">
        <f t="shared" si="5"/>
        <v>0</v>
      </c>
      <c r="W54" s="80">
        <v>0</v>
      </c>
      <c r="X54" s="81">
        <f t="shared" si="0"/>
        <v>0</v>
      </c>
      <c r="Y54" s="82">
        <f t="shared" si="3"/>
        <v>0</v>
      </c>
      <c r="Z54" s="89">
        <f t="shared" si="7"/>
        <v>0</v>
      </c>
      <c r="AA54" s="85">
        <f t="shared" si="4"/>
        <v>0</v>
      </c>
      <c r="AB54" s="65">
        <v>0</v>
      </c>
      <c r="AC54" s="82" t="s">
        <v>97</v>
      </c>
    </row>
    <row r="55" spans="1:29" ht="15.75" customHeight="1" x14ac:dyDescent="0.25">
      <c r="A55" s="69" t="s">
        <v>249</v>
      </c>
      <c r="B55" s="70" t="s">
        <v>250</v>
      </c>
      <c r="C55" s="83"/>
      <c r="D55" s="83"/>
      <c r="E55" s="70" t="s">
        <v>251</v>
      </c>
      <c r="F55" s="72">
        <v>44.703000000000003</v>
      </c>
      <c r="G55" s="73">
        <v>24</v>
      </c>
      <c r="H55" s="73">
        <v>24</v>
      </c>
      <c r="I55" s="74">
        <v>48.428571428571431</v>
      </c>
      <c r="J55" s="74">
        <v>67.8</v>
      </c>
      <c r="K55" s="75" t="s">
        <v>71</v>
      </c>
      <c r="L55" s="76" t="s">
        <v>77</v>
      </c>
      <c r="M55" s="77"/>
      <c r="N55" s="78"/>
      <c r="O55" s="84">
        <v>96</v>
      </c>
      <c r="P55" s="88">
        <f t="shared" si="1"/>
        <v>4291.4880000000003</v>
      </c>
      <c r="Q55" s="77"/>
      <c r="R55" s="88">
        <f t="shared" si="2"/>
        <v>0</v>
      </c>
      <c r="S55" s="80"/>
      <c r="T55" s="80"/>
      <c r="U55" s="80"/>
      <c r="V55" s="81">
        <f t="shared" si="5"/>
        <v>0</v>
      </c>
      <c r="W55" s="80">
        <v>48</v>
      </c>
      <c r="X55" s="81">
        <f t="shared" si="0"/>
        <v>2145.7440000000001</v>
      </c>
      <c r="Y55" s="82">
        <f t="shared" si="3"/>
        <v>144</v>
      </c>
      <c r="Z55" s="89">
        <f t="shared" si="7"/>
        <v>6437.232</v>
      </c>
      <c r="AA55" s="85">
        <f t="shared" si="4"/>
        <v>6</v>
      </c>
      <c r="AB55" s="65">
        <v>0</v>
      </c>
      <c r="AC55" s="82"/>
    </row>
    <row r="56" spans="1:29" ht="15.75" customHeight="1" x14ac:dyDescent="0.25">
      <c r="A56" s="69" t="s">
        <v>252</v>
      </c>
      <c r="B56" s="70" t="s">
        <v>253</v>
      </c>
      <c r="C56" s="83"/>
      <c r="D56" s="83"/>
      <c r="E56" s="70" t="s">
        <v>254</v>
      </c>
      <c r="F56" s="72">
        <v>0.55800000000000005</v>
      </c>
      <c r="G56" s="73">
        <v>2000</v>
      </c>
      <c r="H56" s="73">
        <v>500</v>
      </c>
      <c r="I56" s="74">
        <v>67</v>
      </c>
      <c r="J56" s="74">
        <v>93.8</v>
      </c>
      <c r="K56" s="75" t="s">
        <v>71</v>
      </c>
      <c r="L56" s="76" t="s">
        <v>104</v>
      </c>
      <c r="M56" s="77">
        <v>2000</v>
      </c>
      <c r="N56" s="87">
        <f>M56*F56</f>
        <v>1116</v>
      </c>
      <c r="O56" s="84">
        <v>5000</v>
      </c>
      <c r="P56" s="88">
        <f t="shared" si="1"/>
        <v>2790.0000000000005</v>
      </c>
      <c r="Q56" s="84">
        <v>1500</v>
      </c>
      <c r="R56" s="88">
        <f t="shared" si="2"/>
        <v>837.00000000000011</v>
      </c>
      <c r="S56" s="80"/>
      <c r="T56" s="80"/>
      <c r="U56" s="80"/>
      <c r="V56" s="81">
        <f t="shared" si="5"/>
        <v>0</v>
      </c>
      <c r="W56" s="80">
        <v>2000</v>
      </c>
      <c r="X56" s="81">
        <f t="shared" si="0"/>
        <v>1116</v>
      </c>
      <c r="Y56" s="82">
        <f t="shared" si="3"/>
        <v>10500</v>
      </c>
      <c r="Z56" s="89">
        <f t="shared" si="7"/>
        <v>5859.0000000000009</v>
      </c>
      <c r="AA56" s="85">
        <f t="shared" si="4"/>
        <v>21</v>
      </c>
      <c r="AB56" s="65">
        <v>0</v>
      </c>
      <c r="AC56" s="82"/>
    </row>
    <row r="57" spans="1:29" ht="15.75" customHeight="1" x14ac:dyDescent="0.25">
      <c r="A57" s="69" t="s">
        <v>255</v>
      </c>
      <c r="B57" s="70" t="s">
        <v>256</v>
      </c>
      <c r="C57" s="83"/>
      <c r="D57" s="83"/>
      <c r="E57" s="70" t="s">
        <v>257</v>
      </c>
      <c r="F57" s="72">
        <v>7.3260000000000005</v>
      </c>
      <c r="G57" s="73">
        <v>100</v>
      </c>
      <c r="H57" s="73">
        <v>100</v>
      </c>
      <c r="I57" s="74">
        <v>56</v>
      </c>
      <c r="J57" s="74">
        <v>78.399999999999991</v>
      </c>
      <c r="K57" s="75" t="s">
        <v>71</v>
      </c>
      <c r="L57" s="76" t="s">
        <v>258</v>
      </c>
      <c r="M57" s="77">
        <v>100</v>
      </c>
      <c r="N57" s="87">
        <f>M57*F57</f>
        <v>732.6</v>
      </c>
      <c r="O57" s="79"/>
      <c r="P57" s="88">
        <f t="shared" si="1"/>
        <v>0</v>
      </c>
      <c r="Q57" s="84">
        <v>0</v>
      </c>
      <c r="R57" s="88">
        <f t="shared" si="2"/>
        <v>0</v>
      </c>
      <c r="S57" s="80"/>
      <c r="T57" s="80"/>
      <c r="U57" s="80"/>
      <c r="V57" s="81">
        <f t="shared" si="5"/>
        <v>0</v>
      </c>
      <c r="W57" s="80">
        <v>0</v>
      </c>
      <c r="X57" s="81">
        <f t="shared" si="0"/>
        <v>0</v>
      </c>
      <c r="Y57" s="82">
        <f t="shared" si="3"/>
        <v>100</v>
      </c>
      <c r="Z57" s="89">
        <f t="shared" si="7"/>
        <v>732.6</v>
      </c>
      <c r="AA57" s="85">
        <f t="shared" si="4"/>
        <v>1</v>
      </c>
      <c r="AB57" s="65">
        <v>0</v>
      </c>
      <c r="AC57" s="82" t="s">
        <v>97</v>
      </c>
    </row>
    <row r="58" spans="1:29" ht="15.75" customHeight="1" x14ac:dyDescent="0.25">
      <c r="A58" s="69" t="s">
        <v>259</v>
      </c>
      <c r="B58" s="70" t="s">
        <v>260</v>
      </c>
      <c r="C58" s="71"/>
      <c r="D58" s="71"/>
      <c r="E58" s="70" t="s">
        <v>261</v>
      </c>
      <c r="F58" s="72">
        <v>18.738</v>
      </c>
      <c r="G58" s="73">
        <v>24</v>
      </c>
      <c r="H58" s="73">
        <v>24</v>
      </c>
      <c r="I58" s="74">
        <v>52.714285714285715</v>
      </c>
      <c r="J58" s="74">
        <v>73.8</v>
      </c>
      <c r="K58" s="75" t="s">
        <v>71</v>
      </c>
      <c r="L58" s="76" t="s">
        <v>262</v>
      </c>
      <c r="M58" s="77"/>
      <c r="N58" s="78"/>
      <c r="O58" s="79"/>
      <c r="P58" s="88">
        <f t="shared" si="1"/>
        <v>0</v>
      </c>
      <c r="Q58" s="77"/>
      <c r="R58" s="88">
        <f t="shared" si="2"/>
        <v>0</v>
      </c>
      <c r="S58" s="80"/>
      <c r="T58" s="80"/>
      <c r="U58" s="80"/>
      <c r="V58" s="81">
        <f t="shared" si="5"/>
        <v>0</v>
      </c>
      <c r="W58" s="80">
        <v>0</v>
      </c>
      <c r="X58" s="81">
        <f t="shared" si="0"/>
        <v>0</v>
      </c>
      <c r="Y58" s="82">
        <f t="shared" si="3"/>
        <v>0</v>
      </c>
      <c r="Z58" s="89">
        <f t="shared" si="7"/>
        <v>0</v>
      </c>
      <c r="AA58" s="85">
        <f t="shared" si="4"/>
        <v>0</v>
      </c>
      <c r="AB58" s="65">
        <v>0</v>
      </c>
      <c r="AC58" s="82"/>
    </row>
    <row r="59" spans="1:29" ht="15.75" customHeight="1" x14ac:dyDescent="0.25">
      <c r="A59" s="69" t="s">
        <v>263</v>
      </c>
      <c r="B59" s="70" t="s">
        <v>264</v>
      </c>
      <c r="C59" s="71"/>
      <c r="D59" s="71"/>
      <c r="E59" s="70" t="s">
        <v>265</v>
      </c>
      <c r="F59" s="72">
        <v>17.676000000000002</v>
      </c>
      <c r="G59" s="73">
        <v>24</v>
      </c>
      <c r="H59" s="73">
        <v>24</v>
      </c>
      <c r="I59" s="74">
        <v>27.714285714285715</v>
      </c>
      <c r="J59" s="74">
        <v>38.799999999999997</v>
      </c>
      <c r="K59" s="75" t="s">
        <v>71</v>
      </c>
      <c r="L59" s="76" t="s">
        <v>72</v>
      </c>
      <c r="M59" s="77"/>
      <c r="N59" s="78"/>
      <c r="O59" s="84">
        <v>24</v>
      </c>
      <c r="P59" s="88">
        <f t="shared" si="1"/>
        <v>424.22400000000005</v>
      </c>
      <c r="Q59" s="77"/>
      <c r="R59" s="88">
        <f t="shared" si="2"/>
        <v>0</v>
      </c>
      <c r="S59" s="80"/>
      <c r="T59" s="80"/>
      <c r="U59" s="80"/>
      <c r="V59" s="81">
        <f t="shared" si="5"/>
        <v>0</v>
      </c>
      <c r="W59" s="80">
        <v>24</v>
      </c>
      <c r="X59" s="81">
        <f t="shared" si="0"/>
        <v>424.22400000000005</v>
      </c>
      <c r="Y59" s="82">
        <f t="shared" si="3"/>
        <v>48</v>
      </c>
      <c r="Z59" s="89">
        <f t="shared" si="7"/>
        <v>848.44800000000009</v>
      </c>
      <c r="AA59" s="85">
        <f t="shared" si="4"/>
        <v>2</v>
      </c>
      <c r="AB59" s="65">
        <v>0</v>
      </c>
      <c r="AC59" s="82"/>
    </row>
    <row r="60" spans="1:29" ht="15.75" customHeight="1" x14ac:dyDescent="0.25">
      <c r="A60" s="69" t="s">
        <v>266</v>
      </c>
      <c r="B60" s="70" t="s">
        <v>267</v>
      </c>
      <c r="C60" s="71"/>
      <c r="D60" s="71"/>
      <c r="E60" s="70" t="s">
        <v>268</v>
      </c>
      <c r="F60" s="72">
        <v>60.561000000000007</v>
      </c>
      <c r="G60" s="73">
        <v>24</v>
      </c>
      <c r="H60" s="73">
        <v>24</v>
      </c>
      <c r="I60" s="74">
        <v>27.714285714285715</v>
      </c>
      <c r="J60" s="74">
        <v>38.799999999999997</v>
      </c>
      <c r="K60" s="75" t="s">
        <v>71</v>
      </c>
      <c r="L60" s="76" t="s">
        <v>72</v>
      </c>
      <c r="M60" s="77"/>
      <c r="N60" s="78"/>
      <c r="O60" s="84"/>
      <c r="P60" s="88">
        <f t="shared" si="1"/>
        <v>0</v>
      </c>
      <c r="Q60" s="77"/>
      <c r="R60" s="88">
        <f t="shared" si="2"/>
        <v>0</v>
      </c>
      <c r="S60" s="80"/>
      <c r="T60" s="80"/>
      <c r="U60" s="80"/>
      <c r="V60" s="81">
        <f t="shared" si="5"/>
        <v>0</v>
      </c>
      <c r="W60" s="80">
        <v>24</v>
      </c>
      <c r="X60" s="81">
        <f t="shared" si="0"/>
        <v>1453.4640000000002</v>
      </c>
      <c r="Y60" s="82">
        <f t="shared" si="3"/>
        <v>24</v>
      </c>
      <c r="Z60" s="89">
        <f t="shared" si="7"/>
        <v>1453.4640000000002</v>
      </c>
      <c r="AA60" s="85">
        <f t="shared" si="4"/>
        <v>1</v>
      </c>
      <c r="AB60" s="65">
        <v>0</v>
      </c>
      <c r="AC60" s="82"/>
    </row>
    <row r="61" spans="1:29" ht="15.75" customHeight="1" x14ac:dyDescent="0.25">
      <c r="A61" s="69" t="s">
        <v>269</v>
      </c>
      <c r="B61" s="70" t="s">
        <v>270</v>
      </c>
      <c r="C61" s="71"/>
      <c r="D61" s="71"/>
      <c r="E61" s="70" t="s">
        <v>271</v>
      </c>
      <c r="F61" s="72">
        <v>31.9</v>
      </c>
      <c r="G61" s="73">
        <v>24</v>
      </c>
      <c r="H61" s="73">
        <v>24</v>
      </c>
      <c r="I61" s="74">
        <v>27.714285714285715</v>
      </c>
      <c r="J61" s="74">
        <v>38.799999999999997</v>
      </c>
      <c r="K61" s="75" t="s">
        <v>71</v>
      </c>
      <c r="L61" s="76" t="s">
        <v>72</v>
      </c>
      <c r="M61" s="77"/>
      <c r="N61" s="78"/>
      <c r="O61" s="84"/>
      <c r="P61" s="88">
        <f t="shared" si="1"/>
        <v>0</v>
      </c>
      <c r="Q61" s="77"/>
      <c r="R61" s="88">
        <f t="shared" si="2"/>
        <v>0</v>
      </c>
      <c r="S61" s="80"/>
      <c r="T61" s="80"/>
      <c r="U61" s="80"/>
      <c r="V61" s="81">
        <f t="shared" si="5"/>
        <v>0</v>
      </c>
      <c r="W61" s="80">
        <v>24</v>
      </c>
      <c r="X61" s="81">
        <f t="shared" si="0"/>
        <v>765.59999999999991</v>
      </c>
      <c r="Y61" s="82">
        <f t="shared" si="3"/>
        <v>24</v>
      </c>
      <c r="Z61" s="89">
        <f t="shared" si="7"/>
        <v>765.59999999999991</v>
      </c>
      <c r="AA61" s="85">
        <f t="shared" si="4"/>
        <v>1</v>
      </c>
      <c r="AB61" s="65">
        <v>0</v>
      </c>
      <c r="AC61" s="82"/>
    </row>
    <row r="62" spans="1:29" ht="15.75" customHeight="1" x14ac:dyDescent="0.25">
      <c r="A62" s="69" t="s">
        <v>272</v>
      </c>
      <c r="B62" s="70" t="s">
        <v>273</v>
      </c>
      <c r="C62" s="83"/>
      <c r="D62" s="83"/>
      <c r="E62" s="70" t="s">
        <v>274</v>
      </c>
      <c r="F62" s="72">
        <v>3.7890000000000001</v>
      </c>
      <c r="G62" s="73">
        <v>60</v>
      </c>
      <c r="H62" s="73">
        <v>20</v>
      </c>
      <c r="I62" s="74">
        <v>63.428571428571431</v>
      </c>
      <c r="J62" s="74">
        <v>88.8</v>
      </c>
      <c r="K62" s="75" t="s">
        <v>71</v>
      </c>
      <c r="L62" s="76" t="s">
        <v>81</v>
      </c>
      <c r="M62" s="77">
        <v>420</v>
      </c>
      <c r="N62" s="87">
        <f>M62*F62</f>
        <v>1591.38</v>
      </c>
      <c r="O62" s="79">
        <v>740</v>
      </c>
      <c r="P62" s="88">
        <f t="shared" si="1"/>
        <v>2803.86</v>
      </c>
      <c r="Q62" s="84">
        <v>120</v>
      </c>
      <c r="R62" s="88">
        <f t="shared" si="2"/>
        <v>454.68</v>
      </c>
      <c r="S62" s="80"/>
      <c r="T62" s="80"/>
      <c r="U62" s="80"/>
      <c r="V62" s="81">
        <f t="shared" si="5"/>
        <v>0</v>
      </c>
      <c r="W62" s="80">
        <v>200</v>
      </c>
      <c r="X62" s="81">
        <f t="shared" si="0"/>
        <v>757.80000000000007</v>
      </c>
      <c r="Y62" s="82">
        <f t="shared" si="3"/>
        <v>1480</v>
      </c>
      <c r="Z62" s="89">
        <f t="shared" si="7"/>
        <v>5607.72</v>
      </c>
      <c r="AA62" s="85">
        <f t="shared" si="4"/>
        <v>74</v>
      </c>
      <c r="AB62" s="86">
        <v>1</v>
      </c>
      <c r="AC62" s="82"/>
    </row>
    <row r="63" spans="1:29" ht="15.75" customHeight="1" x14ac:dyDescent="0.25">
      <c r="A63" s="69" t="s">
        <v>275</v>
      </c>
      <c r="B63" s="70" t="s">
        <v>276</v>
      </c>
      <c r="C63" s="71"/>
      <c r="D63" s="71"/>
      <c r="E63" s="70" t="s">
        <v>277</v>
      </c>
      <c r="F63" s="72">
        <v>7.4880000000000004</v>
      </c>
      <c r="G63" s="73">
        <v>30</v>
      </c>
      <c r="H63" s="73">
        <v>6</v>
      </c>
      <c r="I63" s="74">
        <v>27.714285714285715</v>
      </c>
      <c r="J63" s="74">
        <v>38.799999999999997</v>
      </c>
      <c r="K63" s="75" t="s">
        <v>71</v>
      </c>
      <c r="L63" s="76" t="s">
        <v>72</v>
      </c>
      <c r="M63" s="77"/>
      <c r="N63" s="78"/>
      <c r="O63" s="84"/>
      <c r="P63" s="88">
        <f t="shared" si="1"/>
        <v>0</v>
      </c>
      <c r="Q63" s="84"/>
      <c r="R63" s="88">
        <f t="shared" si="2"/>
        <v>0</v>
      </c>
      <c r="S63" s="80"/>
      <c r="T63" s="80"/>
      <c r="U63" s="80"/>
      <c r="V63" s="81">
        <f t="shared" si="5"/>
        <v>0</v>
      </c>
      <c r="W63" s="80">
        <v>0</v>
      </c>
      <c r="X63" s="81">
        <f t="shared" si="0"/>
        <v>0</v>
      </c>
      <c r="Y63" s="82">
        <f t="shared" si="3"/>
        <v>0</v>
      </c>
      <c r="Z63" s="89">
        <f t="shared" si="7"/>
        <v>0</v>
      </c>
      <c r="AA63" s="85">
        <f t="shared" si="4"/>
        <v>0</v>
      </c>
      <c r="AB63" s="86">
        <v>0</v>
      </c>
      <c r="AC63" s="82"/>
    </row>
    <row r="64" spans="1:29" ht="15.75" customHeight="1" x14ac:dyDescent="0.25">
      <c r="A64" s="69" t="s">
        <v>278</v>
      </c>
      <c r="B64" s="70" t="s">
        <v>279</v>
      </c>
      <c r="C64" s="71"/>
      <c r="D64" s="71"/>
      <c r="E64" s="70" t="s">
        <v>280</v>
      </c>
      <c r="F64" s="72">
        <v>2.8800000000000003</v>
      </c>
      <c r="G64" s="73">
        <v>72</v>
      </c>
      <c r="H64" s="73">
        <v>24</v>
      </c>
      <c r="I64" s="74">
        <v>37.714285714285715</v>
      </c>
      <c r="J64" s="74">
        <v>52.8</v>
      </c>
      <c r="K64" s="75" t="s">
        <v>90</v>
      </c>
      <c r="L64" s="76" t="s">
        <v>77</v>
      </c>
      <c r="M64" s="77"/>
      <c r="N64" s="78"/>
      <c r="O64" s="79"/>
      <c r="P64" s="88">
        <f t="shared" si="1"/>
        <v>0</v>
      </c>
      <c r="Q64" s="84"/>
      <c r="R64" s="88">
        <f t="shared" si="2"/>
        <v>0</v>
      </c>
      <c r="S64" s="80"/>
      <c r="T64" s="80"/>
      <c r="U64" s="80"/>
      <c r="V64" s="81">
        <f t="shared" si="5"/>
        <v>0</v>
      </c>
      <c r="W64" s="80">
        <v>0</v>
      </c>
      <c r="X64" s="81">
        <f t="shared" si="0"/>
        <v>0</v>
      </c>
      <c r="Y64" s="82">
        <f t="shared" si="3"/>
        <v>0</v>
      </c>
      <c r="Z64" s="89">
        <f t="shared" si="7"/>
        <v>0</v>
      </c>
      <c r="AA64" s="85">
        <f t="shared" si="4"/>
        <v>0</v>
      </c>
      <c r="AB64" s="86">
        <v>0</v>
      </c>
      <c r="AC64" s="82"/>
    </row>
    <row r="65" spans="1:29" ht="15.75" customHeight="1" x14ac:dyDescent="0.25">
      <c r="A65" s="69" t="s">
        <v>281</v>
      </c>
      <c r="B65" s="70" t="s">
        <v>282</v>
      </c>
      <c r="C65" s="71"/>
      <c r="D65" s="71"/>
      <c r="E65" s="70" t="s">
        <v>283</v>
      </c>
      <c r="F65" s="72">
        <v>7.8029999999999999</v>
      </c>
      <c r="G65" s="73">
        <v>48</v>
      </c>
      <c r="H65" s="73">
        <v>24</v>
      </c>
      <c r="I65" s="74">
        <v>27.714285714285715</v>
      </c>
      <c r="J65" s="74">
        <v>38.799999999999997</v>
      </c>
      <c r="K65" s="75" t="s">
        <v>71</v>
      </c>
      <c r="L65" s="76" t="s">
        <v>72</v>
      </c>
      <c r="M65" s="77"/>
      <c r="N65" s="78"/>
      <c r="O65" s="79"/>
      <c r="P65" s="88">
        <f t="shared" si="1"/>
        <v>0</v>
      </c>
      <c r="Q65" s="84"/>
      <c r="R65" s="88">
        <f t="shared" si="2"/>
        <v>0</v>
      </c>
      <c r="S65" s="80"/>
      <c r="T65" s="80"/>
      <c r="U65" s="80"/>
      <c r="V65" s="81">
        <f t="shared" si="5"/>
        <v>0</v>
      </c>
      <c r="W65" s="80">
        <v>48</v>
      </c>
      <c r="X65" s="81">
        <f t="shared" si="0"/>
        <v>374.54399999999998</v>
      </c>
      <c r="Y65" s="82">
        <f t="shared" si="3"/>
        <v>48</v>
      </c>
      <c r="Z65" s="89">
        <f t="shared" si="7"/>
        <v>374.54399999999998</v>
      </c>
      <c r="AA65" s="85">
        <f t="shared" si="4"/>
        <v>2</v>
      </c>
      <c r="AB65" s="86">
        <v>0</v>
      </c>
      <c r="AC65" s="82"/>
    </row>
    <row r="66" spans="1:29" ht="15.75" customHeight="1" x14ac:dyDescent="0.25">
      <c r="A66" s="69" t="s">
        <v>284</v>
      </c>
      <c r="B66" s="70" t="s">
        <v>285</v>
      </c>
      <c r="C66" s="71"/>
      <c r="D66" s="71"/>
      <c r="E66" s="70" t="s">
        <v>286</v>
      </c>
      <c r="F66" s="72">
        <v>17.846999999999998</v>
      </c>
      <c r="G66" s="73">
        <v>24</v>
      </c>
      <c r="H66" s="73">
        <v>24</v>
      </c>
      <c r="I66" s="74">
        <v>38.428571428571431</v>
      </c>
      <c r="J66" s="74">
        <v>53.8</v>
      </c>
      <c r="K66" s="75" t="s">
        <v>71</v>
      </c>
      <c r="L66" s="76" t="s">
        <v>72</v>
      </c>
      <c r="M66" s="77"/>
      <c r="N66" s="78"/>
      <c r="O66" s="79"/>
      <c r="P66" s="88">
        <f t="shared" si="1"/>
        <v>0</v>
      </c>
      <c r="Q66" s="84"/>
      <c r="R66" s="88">
        <f t="shared" si="2"/>
        <v>0</v>
      </c>
      <c r="S66" s="80"/>
      <c r="T66" s="80"/>
      <c r="U66" s="80"/>
      <c r="V66" s="81">
        <f t="shared" si="5"/>
        <v>0</v>
      </c>
      <c r="W66" s="80">
        <v>24</v>
      </c>
      <c r="X66" s="81">
        <f t="shared" si="0"/>
        <v>428.32799999999997</v>
      </c>
      <c r="Y66" s="82">
        <f t="shared" si="3"/>
        <v>24</v>
      </c>
      <c r="Z66" s="89">
        <f t="shared" si="7"/>
        <v>428.32799999999997</v>
      </c>
      <c r="AA66" s="85">
        <f t="shared" si="4"/>
        <v>1</v>
      </c>
      <c r="AB66" s="110" t="s">
        <v>148</v>
      </c>
      <c r="AC66" s="82" t="s">
        <v>287</v>
      </c>
    </row>
    <row r="67" spans="1:29" ht="15.75" customHeight="1" x14ac:dyDescent="0.25">
      <c r="A67" s="69" t="s">
        <v>288</v>
      </c>
      <c r="B67" s="70" t="s">
        <v>289</v>
      </c>
      <c r="C67" s="71"/>
      <c r="D67" s="71"/>
      <c r="E67" s="70" t="s">
        <v>290</v>
      </c>
      <c r="F67" s="72">
        <v>49.46</v>
      </c>
      <c r="G67" s="73">
        <v>24</v>
      </c>
      <c r="H67" s="73">
        <v>24</v>
      </c>
      <c r="I67" s="74">
        <v>27.714285714285715</v>
      </c>
      <c r="J67" s="74">
        <v>38.799999999999997</v>
      </c>
      <c r="K67" s="75" t="s">
        <v>71</v>
      </c>
      <c r="L67" s="76" t="s">
        <v>72</v>
      </c>
      <c r="M67" s="77"/>
      <c r="N67" s="78"/>
      <c r="O67" s="84"/>
      <c r="P67" s="88">
        <f t="shared" si="1"/>
        <v>0</v>
      </c>
      <c r="Q67" s="84"/>
      <c r="R67" s="88">
        <f t="shared" si="2"/>
        <v>0</v>
      </c>
      <c r="S67" s="80"/>
      <c r="T67" s="80"/>
      <c r="U67" s="80"/>
      <c r="V67" s="81">
        <f t="shared" si="5"/>
        <v>0</v>
      </c>
      <c r="W67" s="80">
        <v>24</v>
      </c>
      <c r="X67" s="81">
        <f t="shared" si="0"/>
        <v>1187.04</v>
      </c>
      <c r="Y67" s="82">
        <f t="shared" si="3"/>
        <v>24</v>
      </c>
      <c r="Z67" s="89">
        <f t="shared" si="7"/>
        <v>1187.04</v>
      </c>
      <c r="AA67" s="85">
        <f t="shared" si="4"/>
        <v>1</v>
      </c>
      <c r="AB67" s="86">
        <v>0</v>
      </c>
      <c r="AC67" s="82"/>
    </row>
    <row r="68" spans="1:29" ht="15.75" customHeight="1" x14ac:dyDescent="0.25">
      <c r="A68" s="69" t="s">
        <v>291</v>
      </c>
      <c r="B68" s="70" t="s">
        <v>292</v>
      </c>
      <c r="C68" s="71"/>
      <c r="D68" s="71"/>
      <c r="E68" s="70" t="s">
        <v>293</v>
      </c>
      <c r="F68" s="72">
        <v>43.587000000000003</v>
      </c>
      <c r="G68" s="73">
        <v>24</v>
      </c>
      <c r="H68" s="73">
        <v>24</v>
      </c>
      <c r="I68" s="74">
        <v>48.428571428571431</v>
      </c>
      <c r="J68" s="74">
        <v>67.8</v>
      </c>
      <c r="K68" s="75" t="s">
        <v>71</v>
      </c>
      <c r="L68" s="76" t="s">
        <v>77</v>
      </c>
      <c r="M68" s="77"/>
      <c r="N68" s="78"/>
      <c r="O68" s="84"/>
      <c r="P68" s="88">
        <f t="shared" si="1"/>
        <v>0</v>
      </c>
      <c r="Q68" s="84"/>
      <c r="R68" s="88">
        <f t="shared" si="2"/>
        <v>0</v>
      </c>
      <c r="S68" s="80"/>
      <c r="T68" s="80"/>
      <c r="U68" s="80"/>
      <c r="V68" s="81">
        <f t="shared" si="5"/>
        <v>0</v>
      </c>
      <c r="W68" s="80">
        <v>24</v>
      </c>
      <c r="X68" s="81">
        <f t="shared" si="0"/>
        <v>1046.0880000000002</v>
      </c>
      <c r="Y68" s="82">
        <f t="shared" si="3"/>
        <v>24</v>
      </c>
      <c r="Z68" s="89">
        <f t="shared" si="7"/>
        <v>1046.0880000000002</v>
      </c>
      <c r="AA68" s="85">
        <f t="shared" si="4"/>
        <v>1</v>
      </c>
      <c r="AB68" s="86">
        <v>0</v>
      </c>
      <c r="AC68" s="82"/>
    </row>
    <row r="69" spans="1:29" ht="15.75" customHeight="1" x14ac:dyDescent="0.25">
      <c r="A69" s="69" t="s">
        <v>294</v>
      </c>
      <c r="B69" s="70" t="s">
        <v>295</v>
      </c>
      <c r="C69" s="83"/>
      <c r="D69" s="83"/>
      <c r="E69" s="70" t="s">
        <v>296</v>
      </c>
      <c r="F69" s="72">
        <v>46.39</v>
      </c>
      <c r="G69" s="73">
        <v>84</v>
      </c>
      <c r="H69" s="73">
        <v>84</v>
      </c>
      <c r="I69" s="74">
        <v>81</v>
      </c>
      <c r="J69" s="74">
        <v>113.39999999999999</v>
      </c>
      <c r="K69" s="75" t="s">
        <v>90</v>
      </c>
      <c r="L69" s="76" t="s">
        <v>72</v>
      </c>
      <c r="M69" s="77">
        <v>144</v>
      </c>
      <c r="N69" s="87">
        <f>M69*F69</f>
        <v>6680.16</v>
      </c>
      <c r="O69" s="84">
        <v>126</v>
      </c>
      <c r="P69" s="88">
        <f t="shared" si="1"/>
        <v>5845.14</v>
      </c>
      <c r="Q69" s="84">
        <v>126</v>
      </c>
      <c r="R69" s="88">
        <f t="shared" si="2"/>
        <v>5845.14</v>
      </c>
      <c r="S69" s="80"/>
      <c r="T69" s="80"/>
      <c r="U69" s="80"/>
      <c r="V69" s="81">
        <f t="shared" si="5"/>
        <v>0</v>
      </c>
      <c r="W69" s="80">
        <v>192</v>
      </c>
      <c r="X69" s="81">
        <f t="shared" si="0"/>
        <v>8906.880000000001</v>
      </c>
      <c r="Y69" s="82">
        <f t="shared" si="3"/>
        <v>588</v>
      </c>
      <c r="Z69" s="89">
        <f t="shared" si="7"/>
        <v>27277.32</v>
      </c>
      <c r="AA69" s="85">
        <f t="shared" si="4"/>
        <v>7</v>
      </c>
      <c r="AB69" s="86">
        <v>4</v>
      </c>
      <c r="AC69" s="82" t="s">
        <v>297</v>
      </c>
    </row>
    <row r="70" spans="1:29" ht="15.75" customHeight="1" x14ac:dyDescent="0.25">
      <c r="A70" s="69" t="s">
        <v>298</v>
      </c>
      <c r="B70" s="70" t="s">
        <v>299</v>
      </c>
      <c r="C70" s="83"/>
      <c r="D70" s="83"/>
      <c r="E70" s="70" t="s">
        <v>300</v>
      </c>
      <c r="F70" s="72">
        <v>32.353124999999999</v>
      </c>
      <c r="G70" s="73">
        <v>24</v>
      </c>
      <c r="H70" s="73">
        <v>24</v>
      </c>
      <c r="I70" s="74">
        <v>38.428571428571431</v>
      </c>
      <c r="J70" s="74">
        <v>53.8</v>
      </c>
      <c r="K70" s="75" t="s">
        <v>71</v>
      </c>
      <c r="L70" s="76" t="s">
        <v>72</v>
      </c>
      <c r="M70" s="77">
        <v>0</v>
      </c>
      <c r="N70" s="87">
        <f>M70*F70</f>
        <v>0</v>
      </c>
      <c r="O70" s="84"/>
      <c r="P70" s="88">
        <f t="shared" si="1"/>
        <v>0</v>
      </c>
      <c r="Q70" s="84"/>
      <c r="R70" s="88">
        <f t="shared" si="2"/>
        <v>0</v>
      </c>
      <c r="S70" s="80"/>
      <c r="T70" s="80"/>
      <c r="U70" s="80"/>
      <c r="V70" s="81">
        <f t="shared" si="5"/>
        <v>0</v>
      </c>
      <c r="W70" s="111">
        <v>192</v>
      </c>
      <c r="X70" s="81">
        <f t="shared" si="0"/>
        <v>6211.7999999999993</v>
      </c>
      <c r="Y70" s="82">
        <f t="shared" si="3"/>
        <v>192</v>
      </c>
      <c r="Z70" s="89">
        <f t="shared" si="7"/>
        <v>6211.7999999999993</v>
      </c>
      <c r="AA70" s="85">
        <f t="shared" si="4"/>
        <v>8</v>
      </c>
      <c r="AB70" s="86">
        <v>0</v>
      </c>
      <c r="AC70" s="82"/>
    </row>
    <row r="71" spans="1:29" ht="15.75" customHeight="1" x14ac:dyDescent="0.25">
      <c r="A71" s="69" t="s">
        <v>301</v>
      </c>
      <c r="B71" s="70" t="s">
        <v>302</v>
      </c>
      <c r="C71" s="71"/>
      <c r="D71" s="71"/>
      <c r="E71" s="70" t="s">
        <v>303</v>
      </c>
      <c r="F71" s="72">
        <v>31.041000000000004</v>
      </c>
      <c r="G71" s="73">
        <v>224</v>
      </c>
      <c r="H71" s="73">
        <v>224</v>
      </c>
      <c r="I71" s="74">
        <v>81</v>
      </c>
      <c r="J71" s="74">
        <v>113.39999999999999</v>
      </c>
      <c r="K71" s="75" t="s">
        <v>71</v>
      </c>
      <c r="L71" s="76" t="s">
        <v>72</v>
      </c>
      <c r="M71" s="77"/>
      <c r="N71" s="78"/>
      <c r="O71" s="79"/>
      <c r="P71" s="88">
        <f t="shared" si="1"/>
        <v>0</v>
      </c>
      <c r="Q71" s="84"/>
      <c r="R71" s="88">
        <f t="shared" si="2"/>
        <v>0</v>
      </c>
      <c r="S71" s="80"/>
      <c r="T71" s="80"/>
      <c r="U71" s="80"/>
      <c r="V71" s="81">
        <f t="shared" si="5"/>
        <v>0</v>
      </c>
      <c r="W71" s="80">
        <v>0</v>
      </c>
      <c r="X71" s="81">
        <f t="shared" si="0"/>
        <v>0</v>
      </c>
      <c r="Y71" s="82">
        <f t="shared" si="3"/>
        <v>0</v>
      </c>
      <c r="Z71" s="89">
        <f t="shared" si="7"/>
        <v>0</v>
      </c>
      <c r="AA71" s="85">
        <f t="shared" si="4"/>
        <v>0</v>
      </c>
      <c r="AB71" s="86">
        <v>1</v>
      </c>
      <c r="AC71" s="82" t="s">
        <v>304</v>
      </c>
    </row>
    <row r="72" spans="1:29" ht="15.75" customHeight="1" x14ac:dyDescent="0.25">
      <c r="A72" s="69" t="s">
        <v>305</v>
      </c>
      <c r="B72" s="70" t="s">
        <v>306</v>
      </c>
      <c r="C72" s="83"/>
      <c r="D72" s="83"/>
      <c r="E72" s="70" t="s">
        <v>307</v>
      </c>
      <c r="F72" s="72">
        <v>2.5110000000000001</v>
      </c>
      <c r="G72" s="73">
        <v>96</v>
      </c>
      <c r="H72" s="73">
        <v>24</v>
      </c>
      <c r="I72" s="74">
        <v>63.428571428571431</v>
      </c>
      <c r="J72" s="74">
        <v>88.8</v>
      </c>
      <c r="K72" s="75" t="s">
        <v>71</v>
      </c>
      <c r="L72" s="76" t="s">
        <v>164</v>
      </c>
      <c r="M72" s="77">
        <v>192</v>
      </c>
      <c r="N72" s="87">
        <f>M72*F72</f>
        <v>482.11200000000002</v>
      </c>
      <c r="O72" s="79">
        <v>120</v>
      </c>
      <c r="P72" s="88">
        <f t="shared" si="1"/>
        <v>301.32</v>
      </c>
      <c r="Q72" s="84">
        <v>96</v>
      </c>
      <c r="R72" s="88">
        <f t="shared" si="2"/>
        <v>241.05600000000001</v>
      </c>
      <c r="S72" s="80"/>
      <c r="T72" s="80"/>
      <c r="U72" s="80"/>
      <c r="V72" s="81">
        <f t="shared" si="5"/>
        <v>0</v>
      </c>
      <c r="W72" s="80">
        <v>48</v>
      </c>
      <c r="X72" s="81">
        <f t="shared" ref="X72:X135" si="8">W72*F72</f>
        <v>120.52800000000001</v>
      </c>
      <c r="Y72" s="82">
        <f t="shared" si="3"/>
        <v>456</v>
      </c>
      <c r="Z72" s="89">
        <f t="shared" si="7"/>
        <v>1145.0160000000001</v>
      </c>
      <c r="AA72" s="85">
        <f t="shared" si="4"/>
        <v>19</v>
      </c>
      <c r="AB72" s="86">
        <v>0</v>
      </c>
      <c r="AC72" s="82" t="s">
        <v>308</v>
      </c>
    </row>
    <row r="73" spans="1:29" ht="15.75" customHeight="1" x14ac:dyDescent="0.25">
      <c r="A73" s="69" t="s">
        <v>309</v>
      </c>
      <c r="B73" s="70" t="s">
        <v>310</v>
      </c>
      <c r="C73" s="71"/>
      <c r="D73" s="71"/>
      <c r="E73" s="70" t="s">
        <v>311</v>
      </c>
      <c r="F73" s="72">
        <v>3.7800000000000002</v>
      </c>
      <c r="G73" s="73">
        <v>72</v>
      </c>
      <c r="H73" s="73">
        <v>24</v>
      </c>
      <c r="I73" s="74">
        <v>27.714285714285715</v>
      </c>
      <c r="J73" s="74">
        <v>38.799999999999997</v>
      </c>
      <c r="K73" s="75" t="s">
        <v>71</v>
      </c>
      <c r="L73" s="76" t="s">
        <v>72</v>
      </c>
      <c r="M73" s="77"/>
      <c r="N73" s="78"/>
      <c r="O73" s="84"/>
      <c r="P73" s="88">
        <f t="shared" si="1"/>
        <v>0</v>
      </c>
      <c r="Q73" s="77"/>
      <c r="R73" s="88">
        <f t="shared" si="2"/>
        <v>0</v>
      </c>
      <c r="S73" s="80"/>
      <c r="T73" s="80"/>
      <c r="U73" s="80"/>
      <c r="V73" s="81">
        <f t="shared" si="5"/>
        <v>0</v>
      </c>
      <c r="W73" s="80">
        <v>0</v>
      </c>
      <c r="X73" s="81">
        <f t="shared" si="8"/>
        <v>0</v>
      </c>
      <c r="Y73" s="82">
        <f t="shared" si="3"/>
        <v>0</v>
      </c>
      <c r="Z73" s="89">
        <f t="shared" si="7"/>
        <v>0</v>
      </c>
      <c r="AA73" s="85">
        <f t="shared" si="4"/>
        <v>0</v>
      </c>
      <c r="AB73" s="86">
        <v>0</v>
      </c>
      <c r="AC73" s="82" t="s">
        <v>97</v>
      </c>
    </row>
    <row r="74" spans="1:29" ht="15.75" customHeight="1" x14ac:dyDescent="0.25">
      <c r="A74" s="69" t="s">
        <v>312</v>
      </c>
      <c r="B74" s="70" t="s">
        <v>313</v>
      </c>
      <c r="C74" s="71"/>
      <c r="D74" s="71"/>
      <c r="E74" s="70" t="s">
        <v>314</v>
      </c>
      <c r="F74" s="72">
        <v>30.627000000000002</v>
      </c>
      <c r="G74" s="73">
        <v>24</v>
      </c>
      <c r="H74" s="73">
        <v>24</v>
      </c>
      <c r="I74" s="74">
        <v>38.428571428571431</v>
      </c>
      <c r="J74" s="74">
        <v>53.8</v>
      </c>
      <c r="K74" s="75" t="s">
        <v>71</v>
      </c>
      <c r="L74" s="76" t="s">
        <v>72</v>
      </c>
      <c r="M74" s="77"/>
      <c r="N74" s="78"/>
      <c r="O74" s="84"/>
      <c r="P74" s="88">
        <f t="shared" ref="P74:P137" si="9">F74*O74</f>
        <v>0</v>
      </c>
      <c r="Q74" s="77"/>
      <c r="R74" s="88">
        <f t="shared" ref="R74:R137" si="10">F74*Q74</f>
        <v>0</v>
      </c>
      <c r="S74" s="80"/>
      <c r="T74" s="80"/>
      <c r="U74" s="80"/>
      <c r="V74" s="81">
        <f t="shared" si="5"/>
        <v>0</v>
      </c>
      <c r="W74" s="80">
        <v>24</v>
      </c>
      <c r="X74" s="81">
        <f t="shared" si="8"/>
        <v>735.048</v>
      </c>
      <c r="Y74" s="82">
        <f t="shared" ref="Y74:Y137" si="11">M74+O74+Q74+S74+U74+W74</f>
        <v>24</v>
      </c>
      <c r="Z74" s="89">
        <f t="shared" si="7"/>
        <v>735.048</v>
      </c>
      <c r="AA74" s="85">
        <f t="shared" ref="AA74:AA137" si="12">Y74/H74</f>
        <v>1</v>
      </c>
      <c r="AB74" s="65">
        <v>0</v>
      </c>
      <c r="AC74" s="82"/>
    </row>
    <row r="75" spans="1:29" ht="15.75" customHeight="1" x14ac:dyDescent="0.25">
      <c r="A75" s="69" t="s">
        <v>315</v>
      </c>
      <c r="B75" s="70" t="s">
        <v>316</v>
      </c>
      <c r="C75" s="83"/>
      <c r="D75" s="83"/>
      <c r="E75" s="70" t="s">
        <v>317</v>
      </c>
      <c r="F75" s="72">
        <v>9.5129999999999999</v>
      </c>
      <c r="G75" s="73">
        <v>50</v>
      </c>
      <c r="H75" s="73">
        <v>50</v>
      </c>
      <c r="I75" s="74">
        <v>90</v>
      </c>
      <c r="J75" s="74">
        <v>125.99999999999999</v>
      </c>
      <c r="K75" s="75" t="s">
        <v>71</v>
      </c>
      <c r="L75" s="76" t="s">
        <v>318</v>
      </c>
      <c r="M75" s="77">
        <v>150</v>
      </c>
      <c r="N75" s="87">
        <f>M75*F75</f>
        <v>1426.95</v>
      </c>
      <c r="O75" s="84">
        <v>130</v>
      </c>
      <c r="P75" s="88">
        <f t="shared" si="9"/>
        <v>1236.69</v>
      </c>
      <c r="Q75" s="84">
        <v>20</v>
      </c>
      <c r="R75" s="88">
        <f t="shared" si="10"/>
        <v>190.26</v>
      </c>
      <c r="S75" s="80"/>
      <c r="T75" s="80"/>
      <c r="U75" s="80"/>
      <c r="V75" s="81">
        <f t="shared" si="5"/>
        <v>0</v>
      </c>
      <c r="W75" s="80">
        <v>50</v>
      </c>
      <c r="X75" s="81">
        <f t="shared" si="8"/>
        <v>475.65</v>
      </c>
      <c r="Y75" s="82">
        <f t="shared" si="11"/>
        <v>350</v>
      </c>
      <c r="Z75" s="89">
        <f t="shared" si="7"/>
        <v>3329.55</v>
      </c>
      <c r="AA75" s="85">
        <f t="shared" si="12"/>
        <v>7</v>
      </c>
      <c r="AB75" s="65">
        <v>1</v>
      </c>
      <c r="AC75" s="82" t="s">
        <v>319</v>
      </c>
    </row>
    <row r="76" spans="1:29" ht="15.75" customHeight="1" x14ac:dyDescent="0.25">
      <c r="A76" s="69" t="s">
        <v>320</v>
      </c>
      <c r="B76" s="70" t="s">
        <v>321</v>
      </c>
      <c r="C76" s="83"/>
      <c r="D76" s="83"/>
      <c r="E76" s="70" t="s">
        <v>322</v>
      </c>
      <c r="F76" s="72">
        <v>34.78</v>
      </c>
      <c r="G76" s="73">
        <v>80</v>
      </c>
      <c r="H76" s="73">
        <v>80</v>
      </c>
      <c r="I76" s="74">
        <v>106.28571428571429</v>
      </c>
      <c r="J76" s="74">
        <v>148.80000000000001</v>
      </c>
      <c r="K76" s="75" t="s">
        <v>71</v>
      </c>
      <c r="L76" s="76" t="s">
        <v>227</v>
      </c>
      <c r="M76" s="77">
        <v>90</v>
      </c>
      <c r="N76" s="87">
        <f>M76*F76</f>
        <v>3130.2000000000003</v>
      </c>
      <c r="O76" s="84">
        <v>90</v>
      </c>
      <c r="P76" s="88">
        <f t="shared" si="9"/>
        <v>3130.2000000000003</v>
      </c>
      <c r="Q76" s="84">
        <v>10</v>
      </c>
      <c r="R76" s="88">
        <f t="shared" si="10"/>
        <v>347.8</v>
      </c>
      <c r="S76" s="80"/>
      <c r="T76" s="80"/>
      <c r="U76" s="80">
        <v>10</v>
      </c>
      <c r="V76" s="81">
        <f t="shared" ref="V76:V139" si="13">U76*F76</f>
        <v>347.8</v>
      </c>
      <c r="W76" s="80">
        <v>40</v>
      </c>
      <c r="X76" s="81">
        <f t="shared" si="8"/>
        <v>1391.2</v>
      </c>
      <c r="Y76" s="82">
        <f t="shared" si="11"/>
        <v>240</v>
      </c>
      <c r="Z76" s="89">
        <f t="shared" si="7"/>
        <v>8347.2000000000007</v>
      </c>
      <c r="AA76" s="85">
        <f t="shared" si="12"/>
        <v>3</v>
      </c>
      <c r="AB76" s="65">
        <v>1</v>
      </c>
      <c r="AC76" s="82" t="s">
        <v>323</v>
      </c>
    </row>
    <row r="77" spans="1:29" ht="15.75" customHeight="1" x14ac:dyDescent="0.25">
      <c r="A77" s="69" t="s">
        <v>324</v>
      </c>
      <c r="B77" s="70" t="s">
        <v>325</v>
      </c>
      <c r="C77" s="71"/>
      <c r="D77" s="71"/>
      <c r="E77" s="70" t="s">
        <v>326</v>
      </c>
      <c r="F77" s="72">
        <v>14.526000000000002</v>
      </c>
      <c r="G77" s="73">
        <v>24</v>
      </c>
      <c r="H77" s="73">
        <v>24</v>
      </c>
      <c r="I77" s="74">
        <v>27.714285714285715</v>
      </c>
      <c r="J77" s="74">
        <v>38.799999999999997</v>
      </c>
      <c r="K77" s="75" t="s">
        <v>71</v>
      </c>
      <c r="L77" s="76" t="s">
        <v>72</v>
      </c>
      <c r="M77" s="77"/>
      <c r="N77" s="78"/>
      <c r="O77" s="79"/>
      <c r="P77" s="88">
        <f t="shared" si="9"/>
        <v>0</v>
      </c>
      <c r="Q77" s="84"/>
      <c r="R77" s="88">
        <f t="shared" si="10"/>
        <v>0</v>
      </c>
      <c r="S77" s="80"/>
      <c r="T77" s="80"/>
      <c r="U77" s="80"/>
      <c r="V77" s="81">
        <f t="shared" si="13"/>
        <v>0</v>
      </c>
      <c r="W77" s="80">
        <v>0</v>
      </c>
      <c r="X77" s="81">
        <f t="shared" si="8"/>
        <v>0</v>
      </c>
      <c r="Y77" s="82">
        <f t="shared" si="11"/>
        <v>0</v>
      </c>
      <c r="Z77" s="89">
        <f t="shared" si="7"/>
        <v>0</v>
      </c>
      <c r="AA77" s="85">
        <f t="shared" si="12"/>
        <v>0</v>
      </c>
      <c r="AB77" s="65">
        <v>0</v>
      </c>
      <c r="AC77" s="82" t="s">
        <v>97</v>
      </c>
    </row>
    <row r="78" spans="1:29" ht="15.75" customHeight="1" x14ac:dyDescent="0.25">
      <c r="A78" s="69" t="s">
        <v>327</v>
      </c>
      <c r="B78" s="70" t="s">
        <v>328</v>
      </c>
      <c r="C78" s="83"/>
      <c r="D78" s="83"/>
      <c r="E78" s="70" t="s">
        <v>329</v>
      </c>
      <c r="F78" s="72">
        <v>55.610999999999997</v>
      </c>
      <c r="G78" s="73">
        <v>24</v>
      </c>
      <c r="H78" s="73">
        <v>24</v>
      </c>
      <c r="I78" s="74">
        <v>63.428571428571431</v>
      </c>
      <c r="J78" s="74">
        <v>88.8</v>
      </c>
      <c r="K78" s="75" t="s">
        <v>71</v>
      </c>
      <c r="L78" s="76" t="s">
        <v>116</v>
      </c>
      <c r="M78" s="77">
        <v>0</v>
      </c>
      <c r="N78" s="87">
        <f t="shared" ref="N78:N85" si="14">M78*F78</f>
        <v>0</v>
      </c>
      <c r="O78" s="84">
        <v>16</v>
      </c>
      <c r="P78" s="88">
        <f t="shared" si="9"/>
        <v>889.77599999999995</v>
      </c>
      <c r="Q78" s="84">
        <v>8</v>
      </c>
      <c r="R78" s="88">
        <f t="shared" si="10"/>
        <v>444.88799999999998</v>
      </c>
      <c r="S78" s="80"/>
      <c r="T78" s="80"/>
      <c r="U78" s="80"/>
      <c r="V78" s="81">
        <f t="shared" si="13"/>
        <v>0</v>
      </c>
      <c r="W78" s="80">
        <v>24</v>
      </c>
      <c r="X78" s="81">
        <f t="shared" si="8"/>
        <v>1334.664</v>
      </c>
      <c r="Y78" s="82">
        <f t="shared" si="11"/>
        <v>48</v>
      </c>
      <c r="Z78" s="89">
        <f t="shared" si="7"/>
        <v>2669.328</v>
      </c>
      <c r="AA78" s="85">
        <f t="shared" si="12"/>
        <v>2</v>
      </c>
      <c r="AB78" s="65" t="s">
        <v>148</v>
      </c>
      <c r="AC78" s="82" t="s">
        <v>330</v>
      </c>
    </row>
    <row r="79" spans="1:29" ht="15.75" customHeight="1" x14ac:dyDescent="0.25">
      <c r="A79" s="69" t="s">
        <v>331</v>
      </c>
      <c r="B79" s="70" t="s">
        <v>332</v>
      </c>
      <c r="C79" s="83"/>
      <c r="D79" s="83"/>
      <c r="E79" s="70" t="s">
        <v>333</v>
      </c>
      <c r="F79" s="72">
        <v>111.042</v>
      </c>
      <c r="G79" s="73">
        <v>24</v>
      </c>
      <c r="H79" s="73">
        <v>24</v>
      </c>
      <c r="I79" s="74">
        <v>63.428571428571431</v>
      </c>
      <c r="J79" s="74">
        <v>88.8</v>
      </c>
      <c r="K79" s="75" t="s">
        <v>71</v>
      </c>
      <c r="L79" s="76" t="s">
        <v>164</v>
      </c>
      <c r="M79" s="77">
        <v>48</v>
      </c>
      <c r="N79" s="87">
        <f t="shared" si="14"/>
        <v>5330.0159999999996</v>
      </c>
      <c r="O79" s="84">
        <v>84</v>
      </c>
      <c r="P79" s="88">
        <f t="shared" si="9"/>
        <v>9327.5280000000002</v>
      </c>
      <c r="Q79" s="84">
        <v>12</v>
      </c>
      <c r="R79" s="88">
        <f t="shared" si="10"/>
        <v>1332.5039999999999</v>
      </c>
      <c r="S79" s="80"/>
      <c r="T79" s="80"/>
      <c r="U79" s="80">
        <v>24</v>
      </c>
      <c r="V79" s="81">
        <f t="shared" si="13"/>
        <v>2665.0079999999998</v>
      </c>
      <c r="W79" s="80">
        <v>24</v>
      </c>
      <c r="X79" s="81">
        <f t="shared" si="8"/>
        <v>2665.0079999999998</v>
      </c>
      <c r="Y79" s="82">
        <f t="shared" si="11"/>
        <v>192</v>
      </c>
      <c r="Z79" s="89">
        <f t="shared" si="7"/>
        <v>21320.063999999998</v>
      </c>
      <c r="AA79" s="85">
        <f t="shared" si="12"/>
        <v>8</v>
      </c>
      <c r="AB79" s="65">
        <v>1</v>
      </c>
      <c r="AC79" s="82"/>
    </row>
    <row r="80" spans="1:29" ht="15.75" customHeight="1" x14ac:dyDescent="0.25">
      <c r="A80" s="69" t="s">
        <v>334</v>
      </c>
      <c r="B80" s="70" t="s">
        <v>335</v>
      </c>
      <c r="C80" s="83"/>
      <c r="D80" s="83"/>
      <c r="E80" s="70" t="s">
        <v>336</v>
      </c>
      <c r="F80" s="72">
        <v>435.98700000000002</v>
      </c>
      <c r="G80" s="73">
        <v>24</v>
      </c>
      <c r="H80" s="73">
        <v>24</v>
      </c>
      <c r="I80" s="74">
        <v>80</v>
      </c>
      <c r="J80" s="74">
        <v>112</v>
      </c>
      <c r="K80" s="75" t="s">
        <v>71</v>
      </c>
      <c r="L80" s="76" t="s">
        <v>258</v>
      </c>
      <c r="M80" s="77">
        <v>0</v>
      </c>
      <c r="N80" s="87">
        <f t="shared" si="14"/>
        <v>0</v>
      </c>
      <c r="O80" s="79"/>
      <c r="P80" s="88">
        <f t="shared" si="9"/>
        <v>0</v>
      </c>
      <c r="Q80" s="84"/>
      <c r="R80" s="88">
        <f t="shared" si="10"/>
        <v>0</v>
      </c>
      <c r="S80" s="80"/>
      <c r="T80" s="80"/>
      <c r="U80" s="80"/>
      <c r="V80" s="81">
        <f t="shared" si="13"/>
        <v>0</v>
      </c>
      <c r="W80" s="80">
        <v>0</v>
      </c>
      <c r="X80" s="81">
        <f t="shared" si="8"/>
        <v>0</v>
      </c>
      <c r="Y80" s="82">
        <f t="shared" si="11"/>
        <v>0</v>
      </c>
      <c r="Z80" s="89">
        <f t="shared" si="7"/>
        <v>0</v>
      </c>
      <c r="AA80" s="85">
        <f t="shared" si="12"/>
        <v>0</v>
      </c>
      <c r="AB80" s="65">
        <v>0</v>
      </c>
      <c r="AC80" s="82"/>
    </row>
    <row r="81" spans="1:29" ht="15.75" customHeight="1" x14ac:dyDescent="0.25">
      <c r="A81" s="69" t="s">
        <v>337</v>
      </c>
      <c r="B81" s="70" t="s">
        <v>338</v>
      </c>
      <c r="C81" s="83"/>
      <c r="D81" s="83"/>
      <c r="E81" s="70" t="s">
        <v>339</v>
      </c>
      <c r="F81" s="72">
        <v>9.8369999999999997</v>
      </c>
      <c r="G81" s="73">
        <v>24</v>
      </c>
      <c r="H81" s="73">
        <v>24</v>
      </c>
      <c r="I81" s="74">
        <v>27.714285714285715</v>
      </c>
      <c r="J81" s="74">
        <v>38.799999999999997</v>
      </c>
      <c r="K81" s="75" t="s">
        <v>90</v>
      </c>
      <c r="L81" s="76" t="s">
        <v>72</v>
      </c>
      <c r="M81" s="77">
        <v>96</v>
      </c>
      <c r="N81" s="87">
        <f t="shared" si="14"/>
        <v>944.35199999999998</v>
      </c>
      <c r="O81" s="84"/>
      <c r="P81" s="88">
        <f t="shared" si="9"/>
        <v>0</v>
      </c>
      <c r="Q81" s="84">
        <v>24</v>
      </c>
      <c r="R81" s="88">
        <f t="shared" si="10"/>
        <v>236.08799999999999</v>
      </c>
      <c r="S81" s="80"/>
      <c r="T81" s="80"/>
      <c r="U81" s="80"/>
      <c r="V81" s="81">
        <f t="shared" si="13"/>
        <v>0</v>
      </c>
      <c r="W81" s="80">
        <v>0</v>
      </c>
      <c r="X81" s="81">
        <f t="shared" si="8"/>
        <v>0</v>
      </c>
      <c r="Y81" s="82">
        <f t="shared" si="11"/>
        <v>120</v>
      </c>
      <c r="Z81" s="89">
        <f t="shared" si="7"/>
        <v>1180.44</v>
      </c>
      <c r="AA81" s="85">
        <f t="shared" si="12"/>
        <v>5</v>
      </c>
      <c r="AB81" s="65">
        <v>0</v>
      </c>
      <c r="AC81" s="82" t="s">
        <v>97</v>
      </c>
    </row>
    <row r="82" spans="1:29" ht="15.75" customHeight="1" x14ac:dyDescent="0.25">
      <c r="A82" s="69" t="s">
        <v>340</v>
      </c>
      <c r="B82" s="70" t="s">
        <v>341</v>
      </c>
      <c r="C82" s="83"/>
      <c r="D82" s="83"/>
      <c r="E82" s="70" t="s">
        <v>342</v>
      </c>
      <c r="F82" s="72">
        <v>134.41</v>
      </c>
      <c r="G82" s="73">
        <v>24</v>
      </c>
      <c r="H82" s="73">
        <v>24</v>
      </c>
      <c r="I82" s="74">
        <v>74.142857142857139</v>
      </c>
      <c r="J82" s="74">
        <v>103.79999999999998</v>
      </c>
      <c r="K82" s="75" t="s">
        <v>71</v>
      </c>
      <c r="L82" s="76" t="s">
        <v>72</v>
      </c>
      <c r="M82" s="77">
        <v>480</v>
      </c>
      <c r="N82" s="87">
        <f t="shared" si="14"/>
        <v>64516.799999999996</v>
      </c>
      <c r="O82" s="84">
        <v>696</v>
      </c>
      <c r="P82" s="88">
        <f t="shared" si="9"/>
        <v>93549.36</v>
      </c>
      <c r="Q82" s="84">
        <v>144</v>
      </c>
      <c r="R82" s="88">
        <f t="shared" si="10"/>
        <v>19355.04</v>
      </c>
      <c r="S82" s="80"/>
      <c r="T82" s="80"/>
      <c r="U82" s="80"/>
      <c r="V82" s="81">
        <f t="shared" si="13"/>
        <v>0</v>
      </c>
      <c r="W82" s="80">
        <v>192</v>
      </c>
      <c r="X82" s="81">
        <f t="shared" si="8"/>
        <v>25806.720000000001</v>
      </c>
      <c r="Y82" s="82">
        <f t="shared" si="11"/>
        <v>1512</v>
      </c>
      <c r="Z82" s="89">
        <f t="shared" si="7"/>
        <v>203227.91999999998</v>
      </c>
      <c r="AA82" s="85">
        <f t="shared" si="12"/>
        <v>63</v>
      </c>
      <c r="AB82" s="65">
        <v>1</v>
      </c>
      <c r="AC82" s="82" t="s">
        <v>343</v>
      </c>
    </row>
    <row r="83" spans="1:29" ht="15.75" customHeight="1" x14ac:dyDescent="0.25">
      <c r="A83" s="69" t="s">
        <v>344</v>
      </c>
      <c r="B83" s="70" t="s">
        <v>345</v>
      </c>
      <c r="C83" s="83"/>
      <c r="D83" s="83"/>
      <c r="E83" s="112" t="s">
        <v>346</v>
      </c>
      <c r="F83" s="72">
        <v>38.299999999999997</v>
      </c>
      <c r="G83" s="73">
        <v>24</v>
      </c>
      <c r="H83" s="73">
        <v>24</v>
      </c>
      <c r="I83" s="74">
        <v>52.714285714285715</v>
      </c>
      <c r="J83" s="74">
        <v>73.8</v>
      </c>
      <c r="K83" s="75" t="s">
        <v>71</v>
      </c>
      <c r="L83" s="76" t="s">
        <v>347</v>
      </c>
      <c r="M83" s="77">
        <v>312</v>
      </c>
      <c r="N83" s="87">
        <f t="shared" si="14"/>
        <v>11949.599999999999</v>
      </c>
      <c r="O83" s="84">
        <v>528</v>
      </c>
      <c r="P83" s="88">
        <f t="shared" si="9"/>
        <v>20222.399999999998</v>
      </c>
      <c r="Q83" s="84">
        <v>120</v>
      </c>
      <c r="R83" s="88">
        <f t="shared" si="10"/>
        <v>4596</v>
      </c>
      <c r="S83" s="84">
        <v>168</v>
      </c>
      <c r="T83" s="88">
        <f>S83*F83</f>
        <v>6434.4</v>
      </c>
      <c r="U83" s="80">
        <v>456</v>
      </c>
      <c r="V83" s="81">
        <f t="shared" si="13"/>
        <v>17464.8</v>
      </c>
      <c r="W83" s="80">
        <v>0</v>
      </c>
      <c r="X83" s="81">
        <f t="shared" si="8"/>
        <v>0</v>
      </c>
      <c r="Y83" s="82">
        <f t="shared" si="11"/>
        <v>1584</v>
      </c>
      <c r="Z83" s="89">
        <f t="shared" si="7"/>
        <v>60667.199999999997</v>
      </c>
      <c r="AA83" s="85">
        <f t="shared" si="12"/>
        <v>66</v>
      </c>
      <c r="AB83" s="86">
        <v>0</v>
      </c>
      <c r="AC83" s="82"/>
    </row>
    <row r="84" spans="1:29" ht="15.75" customHeight="1" x14ac:dyDescent="0.25">
      <c r="A84" s="69" t="s">
        <v>348</v>
      </c>
      <c r="B84" s="70" t="s">
        <v>349</v>
      </c>
      <c r="C84" s="83"/>
      <c r="D84" s="83"/>
      <c r="E84" s="112" t="s">
        <v>350</v>
      </c>
      <c r="F84" s="72">
        <v>33.363</v>
      </c>
      <c r="G84" s="73">
        <v>120</v>
      </c>
      <c r="H84" s="73">
        <v>24</v>
      </c>
      <c r="I84" s="74">
        <v>58</v>
      </c>
      <c r="J84" s="74">
        <v>81.199999999999989</v>
      </c>
      <c r="K84" s="75" t="s">
        <v>71</v>
      </c>
      <c r="L84" s="76" t="s">
        <v>104</v>
      </c>
      <c r="M84" s="77">
        <v>360</v>
      </c>
      <c r="N84" s="87">
        <f t="shared" si="14"/>
        <v>12010.68</v>
      </c>
      <c r="O84" s="84">
        <v>600</v>
      </c>
      <c r="P84" s="88">
        <f t="shared" si="9"/>
        <v>20017.8</v>
      </c>
      <c r="Q84" s="84">
        <v>144</v>
      </c>
      <c r="R84" s="88">
        <f t="shared" si="10"/>
        <v>4804.2719999999999</v>
      </c>
      <c r="S84" s="84">
        <v>168</v>
      </c>
      <c r="T84" s="88">
        <f t="shared" ref="T84:T90" si="15">S84*F84</f>
        <v>5604.9840000000004</v>
      </c>
      <c r="U84" s="80">
        <v>480</v>
      </c>
      <c r="V84" s="81">
        <f t="shared" si="13"/>
        <v>16014.24</v>
      </c>
      <c r="W84" s="80">
        <v>0</v>
      </c>
      <c r="X84" s="81">
        <f t="shared" si="8"/>
        <v>0</v>
      </c>
      <c r="Y84" s="82">
        <f t="shared" si="11"/>
        <v>1752</v>
      </c>
      <c r="Z84" s="89">
        <f t="shared" si="7"/>
        <v>58451.976000000002</v>
      </c>
      <c r="AA84" s="85">
        <f t="shared" si="12"/>
        <v>73</v>
      </c>
      <c r="AB84" s="86">
        <v>0</v>
      </c>
      <c r="AC84" s="82"/>
    </row>
    <row r="85" spans="1:29" ht="15.75" customHeight="1" x14ac:dyDescent="0.25">
      <c r="A85" s="69" t="s">
        <v>351</v>
      </c>
      <c r="B85" s="70" t="s">
        <v>352</v>
      </c>
      <c r="C85" s="83"/>
      <c r="D85" s="83"/>
      <c r="E85" s="112" t="s">
        <v>353</v>
      </c>
      <c r="F85" s="72">
        <v>13.75</v>
      </c>
      <c r="G85" s="73">
        <v>120</v>
      </c>
      <c r="H85" s="73">
        <v>120</v>
      </c>
      <c r="I85" s="74">
        <v>27.714285714285715</v>
      </c>
      <c r="J85" s="74">
        <v>38.799999999999997</v>
      </c>
      <c r="K85" s="75" t="s">
        <v>71</v>
      </c>
      <c r="L85" s="76" t="s">
        <v>72</v>
      </c>
      <c r="M85" s="77">
        <v>360</v>
      </c>
      <c r="N85" s="87">
        <f t="shared" si="14"/>
        <v>4950</v>
      </c>
      <c r="O85" s="84">
        <v>600</v>
      </c>
      <c r="P85" s="88">
        <f t="shared" si="9"/>
        <v>8250</v>
      </c>
      <c r="Q85" s="84">
        <v>120</v>
      </c>
      <c r="R85" s="88">
        <f t="shared" si="10"/>
        <v>1650</v>
      </c>
      <c r="S85" s="84">
        <v>240</v>
      </c>
      <c r="T85" s="88">
        <f t="shared" si="15"/>
        <v>3300</v>
      </c>
      <c r="U85" s="80">
        <v>480</v>
      </c>
      <c r="V85" s="81">
        <f t="shared" si="13"/>
        <v>6600</v>
      </c>
      <c r="W85" s="80">
        <v>0</v>
      </c>
      <c r="X85" s="81">
        <f t="shared" si="8"/>
        <v>0</v>
      </c>
      <c r="Y85" s="82">
        <f t="shared" si="11"/>
        <v>1800</v>
      </c>
      <c r="Z85" s="89">
        <f t="shared" si="7"/>
        <v>24750</v>
      </c>
      <c r="AA85" s="85">
        <f t="shared" si="12"/>
        <v>15</v>
      </c>
      <c r="AB85" s="86">
        <v>0</v>
      </c>
      <c r="AC85" s="82"/>
    </row>
    <row r="86" spans="1:29" ht="15.75" customHeight="1" x14ac:dyDescent="0.25">
      <c r="A86" s="69" t="s">
        <v>354</v>
      </c>
      <c r="B86" s="70" t="s">
        <v>355</v>
      </c>
      <c r="C86" s="71"/>
      <c r="D86" s="71"/>
      <c r="E86" s="70" t="s">
        <v>356</v>
      </c>
      <c r="F86" s="72">
        <v>1.179</v>
      </c>
      <c r="G86" s="73">
        <v>192</v>
      </c>
      <c r="H86" s="73">
        <v>24</v>
      </c>
      <c r="I86" s="74">
        <v>37.714285714285715</v>
      </c>
      <c r="J86" s="74">
        <v>52.8</v>
      </c>
      <c r="K86" s="75" t="s">
        <v>71</v>
      </c>
      <c r="L86" s="76" t="s">
        <v>77</v>
      </c>
      <c r="M86" s="77"/>
      <c r="N86" s="78"/>
      <c r="O86" s="79"/>
      <c r="P86" s="88">
        <f t="shared" si="9"/>
        <v>0</v>
      </c>
      <c r="Q86" s="84"/>
      <c r="R86" s="88">
        <f t="shared" si="10"/>
        <v>0</v>
      </c>
      <c r="S86" s="84"/>
      <c r="T86" s="88">
        <f t="shared" si="15"/>
        <v>0</v>
      </c>
      <c r="U86" s="80"/>
      <c r="V86" s="81">
        <f t="shared" si="13"/>
        <v>0</v>
      </c>
      <c r="W86" s="80">
        <v>0</v>
      </c>
      <c r="X86" s="81">
        <f t="shared" si="8"/>
        <v>0</v>
      </c>
      <c r="Y86" s="82">
        <f t="shared" si="11"/>
        <v>0</v>
      </c>
      <c r="Z86" s="89">
        <f t="shared" si="7"/>
        <v>0</v>
      </c>
      <c r="AA86" s="85">
        <f t="shared" si="12"/>
        <v>0</v>
      </c>
      <c r="AB86" s="86">
        <v>0</v>
      </c>
      <c r="AC86" s="82"/>
    </row>
    <row r="87" spans="1:29" ht="15.75" customHeight="1" x14ac:dyDescent="0.25">
      <c r="A87" s="69" t="s">
        <v>357</v>
      </c>
      <c r="B87" s="70" t="s">
        <v>358</v>
      </c>
      <c r="C87" s="83"/>
      <c r="D87" s="83"/>
      <c r="E87" s="112" t="s">
        <v>359</v>
      </c>
      <c r="F87" s="72">
        <v>45.7</v>
      </c>
      <c r="G87" s="73">
        <v>24</v>
      </c>
      <c r="H87" s="73">
        <v>24</v>
      </c>
      <c r="I87" s="74">
        <v>106.28571428571429</v>
      </c>
      <c r="J87" s="74">
        <v>148.80000000000001</v>
      </c>
      <c r="K87" s="75" t="s">
        <v>71</v>
      </c>
      <c r="L87" s="76" t="s">
        <v>347</v>
      </c>
      <c r="M87" s="77">
        <v>312</v>
      </c>
      <c r="N87" s="87">
        <f>M87*F87</f>
        <v>14258.400000000001</v>
      </c>
      <c r="O87" s="84">
        <v>528</v>
      </c>
      <c r="P87" s="88">
        <f t="shared" si="9"/>
        <v>24129.600000000002</v>
      </c>
      <c r="Q87" s="84">
        <v>120</v>
      </c>
      <c r="R87" s="88">
        <f t="shared" si="10"/>
        <v>5484</v>
      </c>
      <c r="S87" s="84">
        <v>168</v>
      </c>
      <c r="T87" s="88">
        <f t="shared" si="15"/>
        <v>7677.6</v>
      </c>
      <c r="U87" s="80">
        <v>456</v>
      </c>
      <c r="V87" s="81">
        <f t="shared" si="13"/>
        <v>20839.2</v>
      </c>
      <c r="W87" s="80">
        <v>0</v>
      </c>
      <c r="X87" s="81">
        <f t="shared" si="8"/>
        <v>0</v>
      </c>
      <c r="Y87" s="82">
        <f t="shared" si="11"/>
        <v>1584</v>
      </c>
      <c r="Z87" s="89">
        <f t="shared" si="7"/>
        <v>72388.800000000003</v>
      </c>
      <c r="AA87" s="85">
        <f t="shared" si="12"/>
        <v>66</v>
      </c>
      <c r="AB87" s="86">
        <v>0</v>
      </c>
      <c r="AC87" s="82"/>
    </row>
    <row r="88" spans="1:29" ht="15.75" customHeight="1" x14ac:dyDescent="0.25">
      <c r="A88" s="69" t="s">
        <v>360</v>
      </c>
      <c r="B88" s="70" t="s">
        <v>361</v>
      </c>
      <c r="C88" s="71"/>
      <c r="D88" s="71"/>
      <c r="E88" s="70" t="s">
        <v>362</v>
      </c>
      <c r="F88" s="72">
        <v>2.637</v>
      </c>
      <c r="G88" s="73">
        <v>130</v>
      </c>
      <c r="H88" s="73">
        <v>130</v>
      </c>
      <c r="I88" s="74">
        <v>58</v>
      </c>
      <c r="J88" s="74">
        <v>81.199999999999989</v>
      </c>
      <c r="K88" s="75" t="s">
        <v>71</v>
      </c>
      <c r="L88" s="76" t="s">
        <v>104</v>
      </c>
      <c r="M88" s="113"/>
      <c r="N88" s="78"/>
      <c r="O88" s="84"/>
      <c r="P88" s="88">
        <f t="shared" si="9"/>
        <v>0</v>
      </c>
      <c r="Q88" s="84"/>
      <c r="R88" s="88">
        <f t="shared" si="10"/>
        <v>0</v>
      </c>
      <c r="S88" s="84"/>
      <c r="T88" s="88">
        <f t="shared" si="15"/>
        <v>0</v>
      </c>
      <c r="U88" s="80"/>
      <c r="V88" s="81">
        <f t="shared" si="13"/>
        <v>0</v>
      </c>
      <c r="W88" s="80">
        <v>0</v>
      </c>
      <c r="X88" s="81">
        <f t="shared" si="8"/>
        <v>0</v>
      </c>
      <c r="Y88" s="82">
        <f t="shared" si="11"/>
        <v>0</v>
      </c>
      <c r="Z88" s="89">
        <f t="shared" si="7"/>
        <v>0</v>
      </c>
      <c r="AA88" s="85">
        <f t="shared" si="12"/>
        <v>0</v>
      </c>
      <c r="AB88" s="86">
        <v>0</v>
      </c>
      <c r="AC88" s="82"/>
    </row>
    <row r="89" spans="1:29" ht="15.75" customHeight="1" x14ac:dyDescent="0.25">
      <c r="A89" s="69" t="s">
        <v>363</v>
      </c>
      <c r="B89" s="70" t="s">
        <v>364</v>
      </c>
      <c r="C89" s="83"/>
      <c r="D89" s="83"/>
      <c r="E89" s="112" t="s">
        <v>365</v>
      </c>
      <c r="F89" s="72">
        <v>10.602</v>
      </c>
      <c r="G89" s="73">
        <v>120</v>
      </c>
      <c r="H89" s="73">
        <v>30</v>
      </c>
      <c r="I89" s="74">
        <v>58</v>
      </c>
      <c r="J89" s="74">
        <v>81.199999999999989</v>
      </c>
      <c r="K89" s="75" t="s">
        <v>71</v>
      </c>
      <c r="L89" s="76" t="s">
        <v>104</v>
      </c>
      <c r="M89" s="77">
        <v>360</v>
      </c>
      <c r="N89" s="87">
        <f>M89*F89</f>
        <v>3816.7200000000003</v>
      </c>
      <c r="O89" s="84">
        <v>540</v>
      </c>
      <c r="P89" s="88">
        <f t="shared" si="9"/>
        <v>5725.08</v>
      </c>
      <c r="Q89" s="84">
        <v>120</v>
      </c>
      <c r="R89" s="88">
        <f t="shared" si="10"/>
        <v>1272.24</v>
      </c>
      <c r="S89" s="84">
        <v>180</v>
      </c>
      <c r="T89" s="88">
        <f t="shared" si="15"/>
        <v>1908.3600000000001</v>
      </c>
      <c r="U89" s="80">
        <v>480</v>
      </c>
      <c r="V89" s="81">
        <f t="shared" si="13"/>
        <v>5088.96</v>
      </c>
      <c r="W89" s="80">
        <v>0</v>
      </c>
      <c r="X89" s="81">
        <f t="shared" si="8"/>
        <v>0</v>
      </c>
      <c r="Y89" s="82">
        <f t="shared" si="11"/>
        <v>1680</v>
      </c>
      <c r="Z89" s="89">
        <f t="shared" si="7"/>
        <v>17811.36</v>
      </c>
      <c r="AA89" s="85">
        <f t="shared" si="12"/>
        <v>56</v>
      </c>
      <c r="AB89" s="86">
        <v>0</v>
      </c>
      <c r="AC89" s="82"/>
    </row>
    <row r="90" spans="1:29" ht="15.75" customHeight="1" x14ac:dyDescent="0.25">
      <c r="A90" s="69" t="s">
        <v>366</v>
      </c>
      <c r="B90" s="70" t="s">
        <v>367</v>
      </c>
      <c r="C90" s="83"/>
      <c r="D90" s="83"/>
      <c r="E90" s="112" t="s">
        <v>368</v>
      </c>
      <c r="F90" s="72">
        <v>7.8660000000000005</v>
      </c>
      <c r="G90" s="73">
        <v>120</v>
      </c>
      <c r="H90" s="73">
        <v>30</v>
      </c>
      <c r="I90" s="74">
        <v>58</v>
      </c>
      <c r="J90" s="74">
        <v>81.199999999999989</v>
      </c>
      <c r="K90" s="75" t="s">
        <v>71</v>
      </c>
      <c r="L90" s="76" t="s">
        <v>104</v>
      </c>
      <c r="M90" s="77">
        <v>360</v>
      </c>
      <c r="N90" s="87">
        <f>M90*F90</f>
        <v>2831.76</v>
      </c>
      <c r="O90" s="84">
        <v>540</v>
      </c>
      <c r="P90" s="88">
        <f t="shared" si="9"/>
        <v>4247.6400000000003</v>
      </c>
      <c r="Q90" s="84">
        <v>120</v>
      </c>
      <c r="R90" s="88">
        <f t="shared" si="10"/>
        <v>943.92000000000007</v>
      </c>
      <c r="S90" s="84">
        <v>180</v>
      </c>
      <c r="T90" s="88">
        <f t="shared" si="15"/>
        <v>1415.88</v>
      </c>
      <c r="U90" s="80">
        <v>480</v>
      </c>
      <c r="V90" s="81">
        <f t="shared" si="13"/>
        <v>3775.6800000000003</v>
      </c>
      <c r="W90" s="80">
        <v>0</v>
      </c>
      <c r="X90" s="81">
        <f t="shared" si="8"/>
        <v>0</v>
      </c>
      <c r="Y90" s="82">
        <f t="shared" si="11"/>
        <v>1680</v>
      </c>
      <c r="Z90" s="89">
        <f t="shared" si="7"/>
        <v>13214.880000000001</v>
      </c>
      <c r="AA90" s="85">
        <f t="shared" si="12"/>
        <v>56</v>
      </c>
      <c r="AB90" s="86">
        <v>0</v>
      </c>
      <c r="AC90" s="82"/>
    </row>
    <row r="91" spans="1:29" ht="15.75" customHeight="1" x14ac:dyDescent="0.25">
      <c r="A91" s="69" t="s">
        <v>369</v>
      </c>
      <c r="B91" s="70" t="s">
        <v>370</v>
      </c>
      <c r="C91" s="71"/>
      <c r="D91" s="71"/>
      <c r="E91" s="70" t="s">
        <v>371</v>
      </c>
      <c r="F91" s="72">
        <v>11.610000000000001</v>
      </c>
      <c r="G91" s="73">
        <v>24</v>
      </c>
      <c r="H91" s="73">
        <v>24</v>
      </c>
      <c r="I91" s="74">
        <v>52.714285714285715</v>
      </c>
      <c r="J91" s="74">
        <v>73.8</v>
      </c>
      <c r="K91" s="75" t="s">
        <v>71</v>
      </c>
      <c r="L91" s="76" t="s">
        <v>206</v>
      </c>
      <c r="M91" s="77"/>
      <c r="N91" s="78"/>
      <c r="O91" s="84"/>
      <c r="P91" s="88">
        <f t="shared" si="9"/>
        <v>0</v>
      </c>
      <c r="Q91" s="77"/>
      <c r="R91" s="88">
        <f t="shared" si="10"/>
        <v>0</v>
      </c>
      <c r="S91" s="80"/>
      <c r="T91" s="80"/>
      <c r="U91" s="80"/>
      <c r="V91" s="81">
        <f t="shared" si="13"/>
        <v>0</v>
      </c>
      <c r="W91" s="80">
        <v>48</v>
      </c>
      <c r="X91" s="81">
        <f t="shared" si="8"/>
        <v>557.28000000000009</v>
      </c>
      <c r="Y91" s="82">
        <f t="shared" si="11"/>
        <v>48</v>
      </c>
      <c r="Z91" s="89">
        <f t="shared" si="7"/>
        <v>557.28000000000009</v>
      </c>
      <c r="AA91" s="85">
        <f t="shared" si="12"/>
        <v>2</v>
      </c>
      <c r="AB91" s="86">
        <v>1</v>
      </c>
      <c r="AC91" s="82" t="s">
        <v>372</v>
      </c>
    </row>
    <row r="92" spans="1:29" ht="15.75" customHeight="1" x14ac:dyDescent="0.25">
      <c r="A92" s="69" t="s">
        <v>373</v>
      </c>
      <c r="B92" s="70" t="s">
        <v>374</v>
      </c>
      <c r="C92" s="71"/>
      <c r="D92" s="71"/>
      <c r="E92" s="70" t="s">
        <v>375</v>
      </c>
      <c r="F92" s="72">
        <v>14.7</v>
      </c>
      <c r="G92" s="73">
        <v>52</v>
      </c>
      <c r="H92" s="73">
        <v>52</v>
      </c>
      <c r="I92" s="74">
        <v>38</v>
      </c>
      <c r="J92" s="74">
        <v>53.199999999999996</v>
      </c>
      <c r="K92" s="75" t="s">
        <v>90</v>
      </c>
      <c r="L92" s="76" t="s">
        <v>72</v>
      </c>
      <c r="M92" s="77"/>
      <c r="N92" s="78"/>
      <c r="O92" s="79"/>
      <c r="P92" s="88">
        <f t="shared" si="9"/>
        <v>0</v>
      </c>
      <c r="Q92" s="77"/>
      <c r="R92" s="88">
        <f t="shared" si="10"/>
        <v>0</v>
      </c>
      <c r="S92" s="80"/>
      <c r="T92" s="80"/>
      <c r="U92" s="80"/>
      <c r="V92" s="81">
        <f t="shared" si="13"/>
        <v>0</v>
      </c>
      <c r="W92" s="80">
        <v>0</v>
      </c>
      <c r="X92" s="81">
        <f t="shared" si="8"/>
        <v>0</v>
      </c>
      <c r="Y92" s="82">
        <f t="shared" si="11"/>
        <v>0</v>
      </c>
      <c r="Z92" s="89">
        <f t="shared" si="7"/>
        <v>0</v>
      </c>
      <c r="AA92" s="85">
        <f t="shared" si="12"/>
        <v>0</v>
      </c>
      <c r="AB92" s="86">
        <v>0</v>
      </c>
      <c r="AC92" s="82"/>
    </row>
    <row r="93" spans="1:29" ht="15.75" customHeight="1" x14ac:dyDescent="0.25">
      <c r="A93" s="69" t="s">
        <v>376</v>
      </c>
      <c r="B93" s="70" t="s">
        <v>377</v>
      </c>
      <c r="C93" s="71"/>
      <c r="D93" s="71"/>
      <c r="E93" s="70" t="s">
        <v>378</v>
      </c>
      <c r="F93" s="72">
        <v>2.3760000000000003</v>
      </c>
      <c r="G93" s="73">
        <v>100</v>
      </c>
      <c r="H93" s="73">
        <v>100</v>
      </c>
      <c r="I93" s="74">
        <v>58</v>
      </c>
      <c r="J93" s="74">
        <v>81.199999999999989</v>
      </c>
      <c r="K93" s="75" t="s">
        <v>71</v>
      </c>
      <c r="L93" s="76" t="s">
        <v>81</v>
      </c>
      <c r="M93" s="77"/>
      <c r="N93" s="78"/>
      <c r="O93" s="84"/>
      <c r="P93" s="88">
        <f t="shared" si="9"/>
        <v>0</v>
      </c>
      <c r="Q93" s="77"/>
      <c r="R93" s="88">
        <f t="shared" si="10"/>
        <v>0</v>
      </c>
      <c r="S93" s="80"/>
      <c r="T93" s="80"/>
      <c r="U93" s="80"/>
      <c r="V93" s="81">
        <f t="shared" si="13"/>
        <v>0</v>
      </c>
      <c r="W93" s="80">
        <v>0</v>
      </c>
      <c r="X93" s="81">
        <f t="shared" si="8"/>
        <v>0</v>
      </c>
      <c r="Y93" s="82">
        <f t="shared" si="11"/>
        <v>0</v>
      </c>
      <c r="Z93" s="89">
        <f t="shared" si="7"/>
        <v>0</v>
      </c>
      <c r="AA93" s="85">
        <f t="shared" si="12"/>
        <v>0</v>
      </c>
      <c r="AB93" s="65">
        <v>0</v>
      </c>
      <c r="AC93" s="82" t="s">
        <v>97</v>
      </c>
    </row>
    <row r="94" spans="1:29" ht="15.75" customHeight="1" x14ac:dyDescent="0.25">
      <c r="A94" s="69" t="s">
        <v>379</v>
      </c>
      <c r="B94" s="70" t="s">
        <v>380</v>
      </c>
      <c r="C94" s="71"/>
      <c r="D94" s="71"/>
      <c r="E94" s="70" t="s">
        <v>381</v>
      </c>
      <c r="F94" s="72">
        <v>1.647</v>
      </c>
      <c r="G94" s="73">
        <v>144</v>
      </c>
      <c r="H94" s="73">
        <v>24</v>
      </c>
      <c r="I94" s="74">
        <v>38.428571428571431</v>
      </c>
      <c r="J94" s="74">
        <v>53.8</v>
      </c>
      <c r="K94" s="75" t="s">
        <v>71</v>
      </c>
      <c r="L94" s="76" t="s">
        <v>72</v>
      </c>
      <c r="M94" s="77"/>
      <c r="N94" s="78"/>
      <c r="O94" s="79"/>
      <c r="P94" s="88">
        <f t="shared" si="9"/>
        <v>0</v>
      </c>
      <c r="Q94" s="77"/>
      <c r="R94" s="88">
        <f t="shared" si="10"/>
        <v>0</v>
      </c>
      <c r="S94" s="80"/>
      <c r="T94" s="80"/>
      <c r="U94" s="80"/>
      <c r="V94" s="81">
        <f t="shared" si="13"/>
        <v>0</v>
      </c>
      <c r="W94" s="80">
        <v>0</v>
      </c>
      <c r="X94" s="81">
        <f t="shared" si="8"/>
        <v>0</v>
      </c>
      <c r="Y94" s="82">
        <f t="shared" si="11"/>
        <v>0</v>
      </c>
      <c r="Z94" s="89">
        <f t="shared" si="7"/>
        <v>0</v>
      </c>
      <c r="AA94" s="85">
        <f t="shared" si="12"/>
        <v>0</v>
      </c>
      <c r="AB94" s="65">
        <v>0</v>
      </c>
      <c r="AC94" s="82"/>
    </row>
    <row r="95" spans="1:29" ht="15.75" customHeight="1" x14ac:dyDescent="0.25">
      <c r="A95" s="69" t="s">
        <v>382</v>
      </c>
      <c r="B95" s="70" t="s">
        <v>383</v>
      </c>
      <c r="C95" s="71"/>
      <c r="D95" s="71"/>
      <c r="E95" s="70" t="s">
        <v>384</v>
      </c>
      <c r="F95" s="72">
        <v>0.80100000000000005</v>
      </c>
      <c r="G95" s="73">
        <v>264</v>
      </c>
      <c r="H95" s="73">
        <v>24</v>
      </c>
      <c r="I95" s="74">
        <v>27.714285714285715</v>
      </c>
      <c r="J95" s="74">
        <v>38.799999999999997</v>
      </c>
      <c r="K95" s="75" t="s">
        <v>71</v>
      </c>
      <c r="L95" s="76" t="s">
        <v>72</v>
      </c>
      <c r="M95" s="77"/>
      <c r="N95" s="78"/>
      <c r="O95" s="79"/>
      <c r="P95" s="88">
        <f t="shared" si="9"/>
        <v>0</v>
      </c>
      <c r="Q95" s="77"/>
      <c r="R95" s="88">
        <f t="shared" si="10"/>
        <v>0</v>
      </c>
      <c r="S95" s="80"/>
      <c r="T95" s="80"/>
      <c r="U95" s="80"/>
      <c r="V95" s="81">
        <f t="shared" si="13"/>
        <v>0</v>
      </c>
      <c r="W95" s="80">
        <v>0</v>
      </c>
      <c r="X95" s="81">
        <f t="shared" si="8"/>
        <v>0</v>
      </c>
      <c r="Y95" s="82">
        <f t="shared" si="11"/>
        <v>0</v>
      </c>
      <c r="Z95" s="89">
        <f t="shared" si="7"/>
        <v>0</v>
      </c>
      <c r="AA95" s="85">
        <f t="shared" si="12"/>
        <v>0</v>
      </c>
      <c r="AB95" s="65">
        <v>0</v>
      </c>
      <c r="AC95" s="82" t="s">
        <v>97</v>
      </c>
    </row>
    <row r="96" spans="1:29" ht="15.75" customHeight="1" x14ac:dyDescent="0.25">
      <c r="A96" s="69" t="s">
        <v>385</v>
      </c>
      <c r="B96" s="70" t="s">
        <v>386</v>
      </c>
      <c r="C96" s="71"/>
      <c r="D96" s="71"/>
      <c r="E96" s="70" t="s">
        <v>387</v>
      </c>
      <c r="F96" s="72">
        <v>6.4</v>
      </c>
      <c r="G96" s="73">
        <v>48</v>
      </c>
      <c r="H96" s="73">
        <v>24</v>
      </c>
      <c r="I96" s="74">
        <v>27.714285714285715</v>
      </c>
      <c r="J96" s="74">
        <v>38.799999999999997</v>
      </c>
      <c r="K96" s="75" t="s">
        <v>90</v>
      </c>
      <c r="L96" s="76" t="s">
        <v>72</v>
      </c>
      <c r="M96" s="77"/>
      <c r="N96" s="78"/>
      <c r="O96" s="84"/>
      <c r="P96" s="88">
        <f t="shared" si="9"/>
        <v>0</v>
      </c>
      <c r="Q96" s="77"/>
      <c r="R96" s="88">
        <f t="shared" si="10"/>
        <v>0</v>
      </c>
      <c r="S96" s="80"/>
      <c r="T96" s="80"/>
      <c r="U96" s="80"/>
      <c r="V96" s="81">
        <f t="shared" si="13"/>
        <v>0</v>
      </c>
      <c r="W96" s="80">
        <v>0</v>
      </c>
      <c r="X96" s="81">
        <f t="shared" si="8"/>
        <v>0</v>
      </c>
      <c r="Y96" s="82">
        <f t="shared" si="11"/>
        <v>0</v>
      </c>
      <c r="Z96" s="89">
        <f t="shared" si="7"/>
        <v>0</v>
      </c>
      <c r="AA96" s="85">
        <f t="shared" si="12"/>
        <v>0</v>
      </c>
      <c r="AB96" s="65">
        <v>0</v>
      </c>
      <c r="AC96" s="82" t="s">
        <v>97</v>
      </c>
    </row>
    <row r="97" spans="1:29" ht="15.75" customHeight="1" x14ac:dyDescent="0.25">
      <c r="A97" s="69" t="s">
        <v>388</v>
      </c>
      <c r="B97" s="70" t="s">
        <v>389</v>
      </c>
      <c r="C97" s="71"/>
      <c r="D97" s="71"/>
      <c r="E97" s="70" t="s">
        <v>390</v>
      </c>
      <c r="F97" s="72">
        <v>165.12299999999999</v>
      </c>
      <c r="G97" s="73">
        <v>70</v>
      </c>
      <c r="H97" s="73">
        <v>70</v>
      </c>
      <c r="I97" s="74">
        <v>81</v>
      </c>
      <c r="J97" s="74">
        <v>113.39999999999999</v>
      </c>
      <c r="K97" s="75" t="s">
        <v>71</v>
      </c>
      <c r="L97" s="76" t="s">
        <v>72</v>
      </c>
      <c r="M97" s="77">
        <v>18</v>
      </c>
      <c r="N97" s="87">
        <f>M97*F97</f>
        <v>2972.2139999999999</v>
      </c>
      <c r="O97" s="79">
        <v>18</v>
      </c>
      <c r="P97" s="88">
        <f t="shared" si="9"/>
        <v>2972.2139999999999</v>
      </c>
      <c r="Q97" s="84">
        <v>10</v>
      </c>
      <c r="R97" s="88">
        <f t="shared" si="10"/>
        <v>1651.23</v>
      </c>
      <c r="S97" s="80"/>
      <c r="T97" s="80"/>
      <c r="U97" s="80"/>
      <c r="V97" s="81">
        <f t="shared" si="13"/>
        <v>0</v>
      </c>
      <c r="W97" s="80">
        <v>24</v>
      </c>
      <c r="X97" s="81">
        <f t="shared" si="8"/>
        <v>3962.9519999999998</v>
      </c>
      <c r="Y97" s="82">
        <f t="shared" si="11"/>
        <v>70</v>
      </c>
      <c r="Z97" s="89">
        <f t="shared" si="7"/>
        <v>11558.609999999999</v>
      </c>
      <c r="AA97" s="85">
        <f t="shared" si="12"/>
        <v>1</v>
      </c>
      <c r="AB97" s="65">
        <v>1</v>
      </c>
      <c r="AC97" s="82" t="s">
        <v>391</v>
      </c>
    </row>
    <row r="98" spans="1:29" ht="15.75" customHeight="1" x14ac:dyDescent="0.25">
      <c r="A98" s="69" t="s">
        <v>392</v>
      </c>
      <c r="B98" s="70" t="s">
        <v>393</v>
      </c>
      <c r="C98" s="71"/>
      <c r="D98" s="71"/>
      <c r="E98" s="70" t="s">
        <v>394</v>
      </c>
      <c r="F98" s="72">
        <v>9.6390000000000011</v>
      </c>
      <c r="G98" s="73">
        <v>24</v>
      </c>
      <c r="H98" s="73">
        <v>24</v>
      </c>
      <c r="I98" s="74">
        <v>52.714285714285715</v>
      </c>
      <c r="J98" s="74">
        <v>73.8</v>
      </c>
      <c r="K98" s="75" t="s">
        <v>71</v>
      </c>
      <c r="L98" s="76" t="s">
        <v>262</v>
      </c>
      <c r="M98" s="77"/>
      <c r="N98" s="78"/>
      <c r="O98" s="79"/>
      <c r="P98" s="88">
        <f t="shared" si="9"/>
        <v>0</v>
      </c>
      <c r="Q98" s="84"/>
      <c r="R98" s="88">
        <f t="shared" si="10"/>
        <v>0</v>
      </c>
      <c r="S98" s="80"/>
      <c r="T98" s="80"/>
      <c r="U98" s="80"/>
      <c r="V98" s="81">
        <f t="shared" si="13"/>
        <v>0</v>
      </c>
      <c r="W98" s="80">
        <v>0</v>
      </c>
      <c r="X98" s="81">
        <f t="shared" si="8"/>
        <v>0</v>
      </c>
      <c r="Y98" s="82">
        <f t="shared" si="11"/>
        <v>0</v>
      </c>
      <c r="Z98" s="89">
        <f t="shared" si="7"/>
        <v>0</v>
      </c>
      <c r="AA98" s="85">
        <f t="shared" si="12"/>
        <v>0</v>
      </c>
      <c r="AB98" s="65">
        <v>1</v>
      </c>
      <c r="AC98" s="82"/>
    </row>
    <row r="99" spans="1:29" ht="15.75" customHeight="1" x14ac:dyDescent="0.25">
      <c r="A99" s="69" t="s">
        <v>395</v>
      </c>
      <c r="B99" s="70" t="s">
        <v>396</v>
      </c>
      <c r="C99" s="83"/>
      <c r="D99" s="83"/>
      <c r="E99" s="70" t="s">
        <v>397</v>
      </c>
      <c r="F99" s="72">
        <v>34.046999999999997</v>
      </c>
      <c r="G99" s="73">
        <v>34</v>
      </c>
      <c r="H99" s="73">
        <v>34</v>
      </c>
      <c r="I99" s="74">
        <v>27.714285714285715</v>
      </c>
      <c r="J99" s="74">
        <v>38.799999999999997</v>
      </c>
      <c r="K99" s="75" t="s">
        <v>71</v>
      </c>
      <c r="L99" s="76" t="s">
        <v>72</v>
      </c>
      <c r="M99" s="77">
        <v>34</v>
      </c>
      <c r="N99" s="87">
        <f>M99*F99</f>
        <v>1157.598</v>
      </c>
      <c r="O99" s="79">
        <v>62</v>
      </c>
      <c r="P99" s="88">
        <f t="shared" si="9"/>
        <v>2110.9139999999998</v>
      </c>
      <c r="Q99" s="84">
        <v>6</v>
      </c>
      <c r="R99" s="88">
        <f t="shared" si="10"/>
        <v>204.28199999999998</v>
      </c>
      <c r="S99" s="80"/>
      <c r="T99" s="80"/>
      <c r="U99" s="80"/>
      <c r="V99" s="81">
        <f t="shared" si="13"/>
        <v>0</v>
      </c>
      <c r="W99" s="80">
        <v>34</v>
      </c>
      <c r="X99" s="81">
        <f t="shared" si="8"/>
        <v>1157.598</v>
      </c>
      <c r="Y99" s="82">
        <f t="shared" si="11"/>
        <v>136</v>
      </c>
      <c r="Z99" s="89">
        <f t="shared" ref="Z99:Z151" si="16">Y99*F99</f>
        <v>4630.3919999999998</v>
      </c>
      <c r="AA99" s="85">
        <f t="shared" si="12"/>
        <v>4</v>
      </c>
      <c r="AB99" s="65">
        <v>1</v>
      </c>
      <c r="AC99" s="82" t="s">
        <v>398</v>
      </c>
    </row>
    <row r="100" spans="1:29" ht="15.75" customHeight="1" x14ac:dyDescent="0.25">
      <c r="A100" s="69" t="s">
        <v>399</v>
      </c>
      <c r="B100" s="70" t="s">
        <v>400</v>
      </c>
      <c r="C100" s="83"/>
      <c r="D100" s="83"/>
      <c r="E100" s="70" t="s">
        <v>401</v>
      </c>
      <c r="F100" s="72">
        <v>16.649999999999999</v>
      </c>
      <c r="G100" s="73">
        <v>24</v>
      </c>
      <c r="H100" s="73">
        <v>24</v>
      </c>
      <c r="I100" s="74">
        <v>27.714285714285715</v>
      </c>
      <c r="J100" s="74">
        <v>38.799999999999997</v>
      </c>
      <c r="K100" s="75" t="s">
        <v>71</v>
      </c>
      <c r="L100" s="76" t="s">
        <v>72</v>
      </c>
      <c r="M100" s="77">
        <v>120</v>
      </c>
      <c r="N100" s="87">
        <f>M100*F100</f>
        <v>1997.9999999999998</v>
      </c>
      <c r="O100" s="84">
        <v>192</v>
      </c>
      <c r="P100" s="88">
        <f t="shared" si="9"/>
        <v>3196.7999999999997</v>
      </c>
      <c r="Q100" s="84">
        <v>24</v>
      </c>
      <c r="R100" s="88">
        <f t="shared" si="10"/>
        <v>399.59999999999997</v>
      </c>
      <c r="S100" s="80"/>
      <c r="T100" s="80"/>
      <c r="U100" s="80"/>
      <c r="V100" s="81">
        <f t="shared" si="13"/>
        <v>0</v>
      </c>
      <c r="W100" s="80">
        <v>192</v>
      </c>
      <c r="X100" s="81">
        <f t="shared" si="8"/>
        <v>3196.7999999999997</v>
      </c>
      <c r="Y100" s="82">
        <f t="shared" si="11"/>
        <v>528</v>
      </c>
      <c r="Z100" s="89">
        <f t="shared" si="16"/>
        <v>8791.1999999999989</v>
      </c>
      <c r="AA100" s="85">
        <f t="shared" si="12"/>
        <v>22</v>
      </c>
      <c r="AB100" s="65">
        <v>4</v>
      </c>
      <c r="AC100" s="82" t="s">
        <v>402</v>
      </c>
    </row>
    <row r="101" spans="1:29" ht="15.75" customHeight="1" x14ac:dyDescent="0.25">
      <c r="A101" s="69" t="s">
        <v>403</v>
      </c>
      <c r="B101" s="70" t="s">
        <v>404</v>
      </c>
      <c r="C101" s="71"/>
      <c r="D101" s="71"/>
      <c r="E101" s="70" t="s">
        <v>405</v>
      </c>
      <c r="F101" s="72">
        <v>3.61</v>
      </c>
      <c r="G101" s="73">
        <v>72</v>
      </c>
      <c r="H101" s="73">
        <v>24</v>
      </c>
      <c r="I101" s="74">
        <v>27.714285714285715</v>
      </c>
      <c r="J101" s="74">
        <v>38.799999999999997</v>
      </c>
      <c r="K101" s="75" t="s">
        <v>71</v>
      </c>
      <c r="L101" s="76" t="s">
        <v>72</v>
      </c>
      <c r="M101" s="77"/>
      <c r="N101" s="78"/>
      <c r="O101" s="84"/>
      <c r="P101" s="88">
        <f t="shared" si="9"/>
        <v>0</v>
      </c>
      <c r="Q101" s="77"/>
      <c r="R101" s="88">
        <f t="shared" si="10"/>
        <v>0</v>
      </c>
      <c r="S101" s="80"/>
      <c r="T101" s="80"/>
      <c r="U101" s="80"/>
      <c r="V101" s="81">
        <f t="shared" si="13"/>
        <v>0</v>
      </c>
      <c r="W101" s="80">
        <v>0</v>
      </c>
      <c r="X101" s="81">
        <f t="shared" si="8"/>
        <v>0</v>
      </c>
      <c r="Y101" s="82">
        <f t="shared" si="11"/>
        <v>0</v>
      </c>
      <c r="Z101" s="89">
        <f t="shared" si="16"/>
        <v>0</v>
      </c>
      <c r="AA101" s="85">
        <f t="shared" si="12"/>
        <v>0</v>
      </c>
      <c r="AB101" s="65">
        <v>0</v>
      </c>
      <c r="AC101" s="82"/>
    </row>
    <row r="102" spans="1:29" ht="15.75" customHeight="1" x14ac:dyDescent="0.25">
      <c r="A102" s="69" t="s">
        <v>406</v>
      </c>
      <c r="B102" s="70" t="s">
        <v>407</v>
      </c>
      <c r="C102" s="71"/>
      <c r="D102" s="71"/>
      <c r="E102" s="70" t="s">
        <v>408</v>
      </c>
      <c r="F102" s="72">
        <v>1.9195312499999999</v>
      </c>
      <c r="G102" s="73">
        <v>120</v>
      </c>
      <c r="H102" s="73">
        <v>24</v>
      </c>
      <c r="I102" s="74">
        <v>38.428571428571431</v>
      </c>
      <c r="J102" s="74">
        <v>53.8</v>
      </c>
      <c r="K102" s="75" t="s">
        <v>71</v>
      </c>
      <c r="L102" s="76" t="s">
        <v>72</v>
      </c>
      <c r="M102" s="77"/>
      <c r="N102" s="78"/>
      <c r="O102" s="84"/>
      <c r="P102" s="88">
        <f t="shared" si="9"/>
        <v>0</v>
      </c>
      <c r="Q102" s="77"/>
      <c r="R102" s="88">
        <f t="shared" si="10"/>
        <v>0</v>
      </c>
      <c r="S102" s="80"/>
      <c r="T102" s="80"/>
      <c r="U102" s="80"/>
      <c r="V102" s="81">
        <f t="shared" si="13"/>
        <v>0</v>
      </c>
      <c r="W102" s="80">
        <v>0</v>
      </c>
      <c r="X102" s="81">
        <f t="shared" si="8"/>
        <v>0</v>
      </c>
      <c r="Y102" s="82">
        <f t="shared" si="11"/>
        <v>0</v>
      </c>
      <c r="Z102" s="89">
        <f t="shared" si="16"/>
        <v>0</v>
      </c>
      <c r="AA102" s="85">
        <f t="shared" si="12"/>
        <v>0</v>
      </c>
      <c r="AB102" s="65">
        <v>0</v>
      </c>
      <c r="AC102" s="82" t="s">
        <v>97</v>
      </c>
    </row>
    <row r="103" spans="1:29" ht="15.75" customHeight="1" x14ac:dyDescent="0.25">
      <c r="A103" s="69" t="s">
        <v>409</v>
      </c>
      <c r="B103" s="70" t="s">
        <v>410</v>
      </c>
      <c r="C103" s="71"/>
      <c r="D103" s="71"/>
      <c r="E103" s="70" t="s">
        <v>411</v>
      </c>
      <c r="F103" s="72">
        <v>14.526000000000002</v>
      </c>
      <c r="G103" s="73">
        <v>140</v>
      </c>
      <c r="H103" s="73">
        <v>70</v>
      </c>
      <c r="I103" s="74">
        <v>58</v>
      </c>
      <c r="J103" s="74">
        <v>81.199999999999989</v>
      </c>
      <c r="K103" s="75" t="s">
        <v>71</v>
      </c>
      <c r="L103" s="76" t="s">
        <v>104</v>
      </c>
      <c r="M103" s="77"/>
      <c r="N103" s="78"/>
      <c r="O103" s="84">
        <v>350</v>
      </c>
      <c r="P103" s="88">
        <f t="shared" si="9"/>
        <v>5084.1000000000004</v>
      </c>
      <c r="Q103" s="77"/>
      <c r="R103" s="88">
        <f t="shared" si="10"/>
        <v>0</v>
      </c>
      <c r="S103" s="80"/>
      <c r="T103" s="80"/>
      <c r="U103" s="80"/>
      <c r="V103" s="81">
        <f t="shared" si="13"/>
        <v>0</v>
      </c>
      <c r="W103" s="80">
        <v>0</v>
      </c>
      <c r="X103" s="81">
        <f t="shared" si="8"/>
        <v>0</v>
      </c>
      <c r="Y103" s="82">
        <f t="shared" si="11"/>
        <v>350</v>
      </c>
      <c r="Z103" s="89">
        <f t="shared" si="16"/>
        <v>5084.1000000000004</v>
      </c>
      <c r="AA103" s="85">
        <f t="shared" si="12"/>
        <v>5</v>
      </c>
      <c r="AB103" s="65">
        <v>0</v>
      </c>
      <c r="AC103" s="82"/>
    </row>
    <row r="104" spans="1:29" ht="15.75" customHeight="1" x14ac:dyDescent="0.25">
      <c r="A104" s="69" t="s">
        <v>412</v>
      </c>
      <c r="B104" s="70" t="s">
        <v>413</v>
      </c>
      <c r="C104" s="83"/>
      <c r="D104" s="83"/>
      <c r="E104" s="70" t="s">
        <v>414</v>
      </c>
      <c r="F104" s="72">
        <v>141.678</v>
      </c>
      <c r="G104" s="73">
        <v>50</v>
      </c>
      <c r="H104" s="73">
        <v>50</v>
      </c>
      <c r="I104" s="74">
        <v>57</v>
      </c>
      <c r="J104" s="74">
        <v>79.8</v>
      </c>
      <c r="K104" s="75" t="s">
        <v>71</v>
      </c>
      <c r="L104" s="76" t="s">
        <v>72</v>
      </c>
      <c r="M104" s="77">
        <v>45</v>
      </c>
      <c r="N104" s="87">
        <f t="shared" ref="N104:N110" si="17">M104*F104</f>
        <v>6375.51</v>
      </c>
      <c r="O104" s="79">
        <v>45</v>
      </c>
      <c r="P104" s="88">
        <f t="shared" si="9"/>
        <v>6375.51</v>
      </c>
      <c r="Q104" s="84">
        <v>10</v>
      </c>
      <c r="R104" s="88">
        <f t="shared" si="10"/>
        <v>1416.78</v>
      </c>
      <c r="S104" s="80"/>
      <c r="T104" s="80"/>
      <c r="U104" s="80">
        <v>25</v>
      </c>
      <c r="V104" s="81">
        <f t="shared" si="13"/>
        <v>3541.95</v>
      </c>
      <c r="W104" s="80">
        <v>25</v>
      </c>
      <c r="X104" s="81">
        <f t="shared" si="8"/>
        <v>3541.95</v>
      </c>
      <c r="Y104" s="82">
        <f t="shared" si="11"/>
        <v>150</v>
      </c>
      <c r="Z104" s="89">
        <f t="shared" si="16"/>
        <v>21251.7</v>
      </c>
      <c r="AA104" s="85">
        <f t="shared" si="12"/>
        <v>3</v>
      </c>
      <c r="AB104" s="110" t="s">
        <v>148</v>
      </c>
      <c r="AC104" s="82" t="s">
        <v>415</v>
      </c>
    </row>
    <row r="105" spans="1:29" ht="15.75" customHeight="1" x14ac:dyDescent="0.25">
      <c r="A105" s="69" t="s">
        <v>416</v>
      </c>
      <c r="B105" s="70" t="s">
        <v>417</v>
      </c>
      <c r="C105" s="83"/>
      <c r="D105" s="83"/>
      <c r="E105" s="70" t="s">
        <v>418</v>
      </c>
      <c r="F105" s="72">
        <v>0.35100000000000003</v>
      </c>
      <c r="G105" s="73">
        <v>576</v>
      </c>
      <c r="H105" s="73">
        <v>24</v>
      </c>
      <c r="I105" s="74">
        <v>27.714285714285715</v>
      </c>
      <c r="J105" s="74">
        <v>38.799999999999997</v>
      </c>
      <c r="K105" s="75" t="s">
        <v>71</v>
      </c>
      <c r="L105" s="76" t="s">
        <v>72</v>
      </c>
      <c r="M105" s="77">
        <v>576</v>
      </c>
      <c r="N105" s="87">
        <f t="shared" si="17"/>
        <v>202.17600000000002</v>
      </c>
      <c r="O105" s="84"/>
      <c r="P105" s="88">
        <f t="shared" si="9"/>
        <v>0</v>
      </c>
      <c r="Q105" s="84">
        <v>576</v>
      </c>
      <c r="R105" s="88">
        <f t="shared" si="10"/>
        <v>202.17600000000002</v>
      </c>
      <c r="S105" s="80"/>
      <c r="T105" s="80"/>
      <c r="U105" s="80"/>
      <c r="V105" s="81">
        <f t="shared" si="13"/>
        <v>0</v>
      </c>
      <c r="W105" s="80">
        <v>0</v>
      </c>
      <c r="X105" s="81">
        <f t="shared" si="8"/>
        <v>0</v>
      </c>
      <c r="Y105" s="82">
        <f t="shared" si="11"/>
        <v>1152</v>
      </c>
      <c r="Z105" s="89">
        <f t="shared" si="16"/>
        <v>404.35200000000003</v>
      </c>
      <c r="AA105" s="85">
        <f t="shared" si="12"/>
        <v>48</v>
      </c>
      <c r="AB105" s="86">
        <v>0</v>
      </c>
      <c r="AC105" s="82"/>
    </row>
    <row r="106" spans="1:29" ht="15.75" customHeight="1" x14ac:dyDescent="0.25">
      <c r="A106" s="91" t="s">
        <v>419</v>
      </c>
      <c r="B106" s="92" t="s">
        <v>420</v>
      </c>
      <c r="C106" s="93"/>
      <c r="D106" s="93"/>
      <c r="E106" s="92" t="s">
        <v>421</v>
      </c>
      <c r="F106" s="94">
        <v>7.479000000000001</v>
      </c>
      <c r="G106" s="95">
        <v>48</v>
      </c>
      <c r="H106" s="95">
        <v>24</v>
      </c>
      <c r="I106" s="96">
        <v>38.428571428571431</v>
      </c>
      <c r="J106" s="96">
        <v>53.8</v>
      </c>
      <c r="K106" s="97" t="s">
        <v>71</v>
      </c>
      <c r="L106" s="98" t="s">
        <v>72</v>
      </c>
      <c r="M106" s="99">
        <v>0</v>
      </c>
      <c r="N106" s="87">
        <f t="shared" si="17"/>
        <v>0</v>
      </c>
      <c r="O106" s="100">
        <v>2112</v>
      </c>
      <c r="P106" s="101">
        <f t="shared" si="9"/>
        <v>15795.648000000003</v>
      </c>
      <c r="Q106" s="100"/>
      <c r="R106" s="101">
        <f t="shared" si="10"/>
        <v>0</v>
      </c>
      <c r="S106" s="102"/>
      <c r="T106" s="102"/>
      <c r="U106" s="102"/>
      <c r="V106" s="103">
        <f t="shared" si="13"/>
        <v>0</v>
      </c>
      <c r="W106" s="102">
        <v>0</v>
      </c>
      <c r="X106" s="103">
        <f t="shared" si="8"/>
        <v>0</v>
      </c>
      <c r="Y106" s="104">
        <f t="shared" si="11"/>
        <v>2112</v>
      </c>
      <c r="Z106" s="105">
        <f t="shared" si="16"/>
        <v>15795.648000000003</v>
      </c>
      <c r="AA106" s="106">
        <f t="shared" si="12"/>
        <v>88</v>
      </c>
      <c r="AB106" s="114">
        <v>0</v>
      </c>
      <c r="AC106" s="82"/>
    </row>
    <row r="107" spans="1:29" ht="15.75" customHeight="1" x14ac:dyDescent="0.25">
      <c r="A107" s="69" t="s">
        <v>422</v>
      </c>
      <c r="B107" s="70" t="s">
        <v>423</v>
      </c>
      <c r="C107" s="83"/>
      <c r="D107" s="83"/>
      <c r="E107" s="70" t="s">
        <v>424</v>
      </c>
      <c r="F107" s="72">
        <v>3.2309999999999999</v>
      </c>
      <c r="G107" s="73">
        <v>1250</v>
      </c>
      <c r="H107" s="73">
        <v>250</v>
      </c>
      <c r="I107" s="74">
        <v>67</v>
      </c>
      <c r="J107" s="74">
        <v>93.8</v>
      </c>
      <c r="K107" s="75" t="s">
        <v>71</v>
      </c>
      <c r="L107" s="76" t="s">
        <v>72</v>
      </c>
      <c r="M107" s="77">
        <v>0</v>
      </c>
      <c r="N107" s="87">
        <f t="shared" si="17"/>
        <v>0</v>
      </c>
      <c r="O107" s="84"/>
      <c r="P107" s="88">
        <f t="shared" si="9"/>
        <v>0</v>
      </c>
      <c r="Q107" s="84"/>
      <c r="R107" s="88">
        <f t="shared" si="10"/>
        <v>0</v>
      </c>
      <c r="S107" s="80"/>
      <c r="T107" s="80"/>
      <c r="U107" s="80"/>
      <c r="V107" s="81">
        <f t="shared" si="13"/>
        <v>0</v>
      </c>
      <c r="W107" s="80">
        <v>0</v>
      </c>
      <c r="X107" s="81">
        <f t="shared" si="8"/>
        <v>0</v>
      </c>
      <c r="Y107" s="82">
        <f t="shared" si="11"/>
        <v>0</v>
      </c>
      <c r="Z107" s="89">
        <f t="shared" si="16"/>
        <v>0</v>
      </c>
      <c r="AA107" s="85">
        <f t="shared" si="12"/>
        <v>0</v>
      </c>
      <c r="AB107" s="86">
        <v>0</v>
      </c>
      <c r="AC107" s="82"/>
    </row>
    <row r="108" spans="1:29" ht="15.75" customHeight="1" x14ac:dyDescent="0.25">
      <c r="A108" s="69" t="s">
        <v>425</v>
      </c>
      <c r="B108" s="70" t="s">
        <v>426</v>
      </c>
      <c r="C108" s="83"/>
      <c r="D108" s="83"/>
      <c r="E108" s="70" t="s">
        <v>427</v>
      </c>
      <c r="F108" s="72">
        <v>4.1040000000000001</v>
      </c>
      <c r="G108" s="73">
        <v>96</v>
      </c>
      <c r="H108" s="73">
        <v>96</v>
      </c>
      <c r="I108" s="74">
        <v>60</v>
      </c>
      <c r="J108" s="74">
        <v>84</v>
      </c>
      <c r="K108" s="75" t="s">
        <v>71</v>
      </c>
      <c r="L108" s="76" t="s">
        <v>347</v>
      </c>
      <c r="M108" s="77">
        <v>0</v>
      </c>
      <c r="N108" s="87">
        <f t="shared" si="17"/>
        <v>0</v>
      </c>
      <c r="O108" s="84">
        <v>1824</v>
      </c>
      <c r="P108" s="88">
        <f t="shared" si="9"/>
        <v>7485.6959999999999</v>
      </c>
      <c r="Q108" s="84">
        <f>4*120</f>
        <v>480</v>
      </c>
      <c r="R108" s="88">
        <f t="shared" si="10"/>
        <v>1969.92</v>
      </c>
      <c r="S108" s="80"/>
      <c r="T108" s="80"/>
      <c r="U108" s="80"/>
      <c r="V108" s="81">
        <f t="shared" si="13"/>
        <v>0</v>
      </c>
      <c r="W108" s="80">
        <v>0</v>
      </c>
      <c r="X108" s="81">
        <f t="shared" si="8"/>
        <v>0</v>
      </c>
      <c r="Y108" s="82">
        <f t="shared" si="11"/>
        <v>2304</v>
      </c>
      <c r="Z108" s="89">
        <f t="shared" si="16"/>
        <v>9455.616</v>
      </c>
      <c r="AA108" s="85">
        <f t="shared" si="12"/>
        <v>24</v>
      </c>
      <c r="AB108" s="65">
        <v>4</v>
      </c>
      <c r="AC108" s="82"/>
    </row>
    <row r="109" spans="1:29" ht="15.75" customHeight="1" x14ac:dyDescent="0.25">
      <c r="A109" s="69" t="s">
        <v>428</v>
      </c>
      <c r="B109" s="70" t="s">
        <v>429</v>
      </c>
      <c r="C109" s="83"/>
      <c r="D109" s="83"/>
      <c r="E109" s="70" t="s">
        <v>430</v>
      </c>
      <c r="F109" s="72">
        <v>8.4239999999999995</v>
      </c>
      <c r="G109" s="73">
        <v>24</v>
      </c>
      <c r="H109" s="73">
        <v>24</v>
      </c>
      <c r="I109" s="74">
        <v>27.714285714285715</v>
      </c>
      <c r="J109" s="74">
        <v>38.799999999999997</v>
      </c>
      <c r="K109" s="75" t="s">
        <v>71</v>
      </c>
      <c r="L109" s="76" t="s">
        <v>72</v>
      </c>
      <c r="M109" s="77">
        <v>480</v>
      </c>
      <c r="N109" s="87">
        <f t="shared" si="17"/>
        <v>4043.5199999999995</v>
      </c>
      <c r="O109" s="84">
        <v>432</v>
      </c>
      <c r="P109" s="88">
        <f t="shared" si="9"/>
        <v>3639.1679999999997</v>
      </c>
      <c r="Q109" s="84">
        <v>24</v>
      </c>
      <c r="R109" s="88">
        <f t="shared" si="10"/>
        <v>202.17599999999999</v>
      </c>
      <c r="S109" s="80"/>
      <c r="T109" s="80"/>
      <c r="U109" s="80">
        <v>24</v>
      </c>
      <c r="V109" s="81">
        <f t="shared" si="13"/>
        <v>202.17599999999999</v>
      </c>
      <c r="W109" s="80">
        <v>48</v>
      </c>
      <c r="X109" s="81">
        <f t="shared" si="8"/>
        <v>404.35199999999998</v>
      </c>
      <c r="Y109" s="82">
        <f t="shared" si="11"/>
        <v>1008</v>
      </c>
      <c r="Z109" s="89">
        <f t="shared" si="16"/>
        <v>8491.3919999999998</v>
      </c>
      <c r="AA109" s="85">
        <f t="shared" si="12"/>
        <v>42</v>
      </c>
      <c r="AB109" s="65">
        <v>1</v>
      </c>
      <c r="AC109" s="82"/>
    </row>
    <row r="110" spans="1:29" ht="15.75" customHeight="1" x14ac:dyDescent="0.25">
      <c r="A110" s="69" t="s">
        <v>431</v>
      </c>
      <c r="B110" s="70" t="s">
        <v>432</v>
      </c>
      <c r="C110" s="83"/>
      <c r="D110" s="83"/>
      <c r="E110" s="70" t="s">
        <v>433</v>
      </c>
      <c r="F110" s="72">
        <v>125.613</v>
      </c>
      <c r="G110" s="73">
        <v>24</v>
      </c>
      <c r="H110" s="73">
        <v>24</v>
      </c>
      <c r="I110" s="74">
        <v>63.428571428571431</v>
      </c>
      <c r="J110" s="74">
        <v>88.8</v>
      </c>
      <c r="K110" s="75" t="s">
        <v>71</v>
      </c>
      <c r="L110" s="76" t="s">
        <v>434</v>
      </c>
      <c r="M110" s="77">
        <v>24</v>
      </c>
      <c r="N110" s="87">
        <f t="shared" si="17"/>
        <v>3014.712</v>
      </c>
      <c r="O110" s="84">
        <v>48</v>
      </c>
      <c r="P110" s="88">
        <f t="shared" si="9"/>
        <v>6029.424</v>
      </c>
      <c r="Q110" s="84">
        <v>24</v>
      </c>
      <c r="R110" s="88">
        <f t="shared" si="10"/>
        <v>3014.712</v>
      </c>
      <c r="S110" s="80"/>
      <c r="T110" s="80"/>
      <c r="U110" s="80"/>
      <c r="V110" s="81">
        <f t="shared" si="13"/>
        <v>0</v>
      </c>
      <c r="W110" s="80">
        <v>24</v>
      </c>
      <c r="X110" s="81">
        <f t="shared" si="8"/>
        <v>3014.712</v>
      </c>
      <c r="Y110" s="82">
        <f t="shared" si="11"/>
        <v>120</v>
      </c>
      <c r="Z110" s="89">
        <f t="shared" si="16"/>
        <v>15073.56</v>
      </c>
      <c r="AA110" s="85">
        <f t="shared" si="12"/>
        <v>5</v>
      </c>
      <c r="AB110" s="65">
        <v>1</v>
      </c>
      <c r="AC110" s="82"/>
    </row>
    <row r="111" spans="1:29" ht="15.75" customHeight="1" x14ac:dyDescent="0.25">
      <c r="A111" s="69" t="s">
        <v>435</v>
      </c>
      <c r="B111" s="70" t="s">
        <v>435</v>
      </c>
      <c r="C111" s="71"/>
      <c r="D111" s="71"/>
      <c r="E111" s="70" t="s">
        <v>436</v>
      </c>
      <c r="F111" s="72">
        <v>1.8</v>
      </c>
      <c r="G111" s="73">
        <v>120</v>
      </c>
      <c r="H111" s="73">
        <v>40</v>
      </c>
      <c r="I111" s="74">
        <v>81.285714285714292</v>
      </c>
      <c r="J111" s="74">
        <v>113.8</v>
      </c>
      <c r="K111" s="75" t="s">
        <v>71</v>
      </c>
      <c r="L111" s="76" t="s">
        <v>72</v>
      </c>
      <c r="M111" s="77"/>
      <c r="N111" s="78"/>
      <c r="O111" s="79"/>
      <c r="P111" s="88">
        <f t="shared" si="9"/>
        <v>0</v>
      </c>
      <c r="Q111" s="77"/>
      <c r="R111" s="88">
        <f t="shared" si="10"/>
        <v>0</v>
      </c>
      <c r="S111" s="80"/>
      <c r="T111" s="80"/>
      <c r="U111" s="80"/>
      <c r="V111" s="81">
        <f t="shared" si="13"/>
        <v>0</v>
      </c>
      <c r="W111" s="80">
        <v>1920</v>
      </c>
      <c r="X111" s="81">
        <f t="shared" si="8"/>
        <v>3456</v>
      </c>
      <c r="Y111" s="82">
        <f t="shared" si="11"/>
        <v>1920</v>
      </c>
      <c r="Z111" s="89">
        <f t="shared" si="16"/>
        <v>3456</v>
      </c>
      <c r="AA111" s="85">
        <f t="shared" si="12"/>
        <v>48</v>
      </c>
      <c r="AB111" s="86">
        <v>0</v>
      </c>
      <c r="AC111" s="82"/>
    </row>
    <row r="112" spans="1:29" ht="15.75" customHeight="1" x14ac:dyDescent="0.25">
      <c r="A112" s="69" t="s">
        <v>437</v>
      </c>
      <c r="B112" s="70" t="s">
        <v>437</v>
      </c>
      <c r="C112" s="71"/>
      <c r="D112" s="71"/>
      <c r="E112" s="70" t="s">
        <v>70</v>
      </c>
      <c r="F112" s="72">
        <v>2.4750000000000001</v>
      </c>
      <c r="G112" s="73">
        <v>450</v>
      </c>
      <c r="H112" s="73">
        <v>450</v>
      </c>
      <c r="I112" s="74">
        <v>37</v>
      </c>
      <c r="J112" s="74">
        <v>51.8</v>
      </c>
      <c r="K112" s="75" t="s">
        <v>71</v>
      </c>
      <c r="L112" s="76" t="s">
        <v>72</v>
      </c>
      <c r="M112" s="77"/>
      <c r="N112" s="78"/>
      <c r="O112" s="79"/>
      <c r="P112" s="88">
        <f t="shared" si="9"/>
        <v>0</v>
      </c>
      <c r="Q112" s="77"/>
      <c r="R112" s="88">
        <f t="shared" si="10"/>
        <v>0</v>
      </c>
      <c r="S112" s="80"/>
      <c r="T112" s="80"/>
      <c r="U112" s="80"/>
      <c r="V112" s="81">
        <f t="shared" si="13"/>
        <v>0</v>
      </c>
      <c r="W112" s="80">
        <v>0</v>
      </c>
      <c r="X112" s="81">
        <f t="shared" si="8"/>
        <v>0</v>
      </c>
      <c r="Y112" s="82">
        <f t="shared" si="11"/>
        <v>0</v>
      </c>
      <c r="Z112" s="89">
        <f t="shared" si="16"/>
        <v>0</v>
      </c>
      <c r="AA112" s="85">
        <f t="shared" si="12"/>
        <v>0</v>
      </c>
      <c r="AB112" s="86">
        <v>0</v>
      </c>
      <c r="AC112" s="82"/>
    </row>
    <row r="113" spans="1:29" ht="15.75" customHeight="1" x14ac:dyDescent="0.25">
      <c r="A113" s="69" t="s">
        <v>438</v>
      </c>
      <c r="B113" s="70" t="s">
        <v>438</v>
      </c>
      <c r="C113" s="71"/>
      <c r="D113" s="71"/>
      <c r="E113" s="70" t="s">
        <v>439</v>
      </c>
      <c r="F113" s="72">
        <v>3.8250000000000002</v>
      </c>
      <c r="G113" s="73">
        <v>3000</v>
      </c>
      <c r="H113" s="73">
        <v>3000</v>
      </c>
      <c r="I113" s="74">
        <v>95</v>
      </c>
      <c r="J113" s="74">
        <v>133</v>
      </c>
      <c r="K113" s="75" t="s">
        <v>71</v>
      </c>
      <c r="L113" s="76" t="s">
        <v>104</v>
      </c>
      <c r="M113" s="77"/>
      <c r="N113" s="78"/>
      <c r="O113" s="79"/>
      <c r="P113" s="88">
        <f t="shared" si="9"/>
        <v>0</v>
      </c>
      <c r="Q113" s="77"/>
      <c r="R113" s="88">
        <f t="shared" si="10"/>
        <v>0</v>
      </c>
      <c r="S113" s="80"/>
      <c r="T113" s="80"/>
      <c r="U113" s="80"/>
      <c r="V113" s="81">
        <f t="shared" si="13"/>
        <v>0</v>
      </c>
      <c r="W113" s="80">
        <v>0</v>
      </c>
      <c r="X113" s="81">
        <f t="shared" si="8"/>
        <v>0</v>
      </c>
      <c r="Y113" s="82">
        <f t="shared" si="11"/>
        <v>0</v>
      </c>
      <c r="Z113" s="89">
        <f t="shared" si="16"/>
        <v>0</v>
      </c>
      <c r="AA113" s="85">
        <f t="shared" si="12"/>
        <v>0</v>
      </c>
      <c r="AB113" s="86">
        <v>0</v>
      </c>
      <c r="AC113" s="82"/>
    </row>
    <row r="114" spans="1:29" ht="15.75" customHeight="1" x14ac:dyDescent="0.25">
      <c r="A114" s="69" t="s">
        <v>440</v>
      </c>
      <c r="B114" s="70" t="s">
        <v>440</v>
      </c>
      <c r="C114" s="71"/>
      <c r="D114" s="71"/>
      <c r="E114" s="70" t="s">
        <v>439</v>
      </c>
      <c r="F114" s="72">
        <v>0.95400000000000007</v>
      </c>
      <c r="G114" s="73">
        <v>270</v>
      </c>
      <c r="H114" s="73">
        <v>90</v>
      </c>
      <c r="I114" s="74">
        <v>52.714285714285715</v>
      </c>
      <c r="J114" s="74">
        <v>73.8</v>
      </c>
      <c r="K114" s="75" t="s">
        <v>71</v>
      </c>
      <c r="L114" s="76" t="s">
        <v>104</v>
      </c>
      <c r="M114" s="77"/>
      <c r="N114" s="78"/>
      <c r="O114" s="84"/>
      <c r="P114" s="88">
        <f t="shared" si="9"/>
        <v>0</v>
      </c>
      <c r="Q114" s="77"/>
      <c r="R114" s="88">
        <f t="shared" si="10"/>
        <v>0</v>
      </c>
      <c r="S114" s="80"/>
      <c r="T114" s="80"/>
      <c r="U114" s="80"/>
      <c r="V114" s="81">
        <f t="shared" si="13"/>
        <v>0</v>
      </c>
      <c r="W114" s="80">
        <v>0</v>
      </c>
      <c r="X114" s="81">
        <f t="shared" si="8"/>
        <v>0</v>
      </c>
      <c r="Y114" s="82">
        <f t="shared" si="11"/>
        <v>0</v>
      </c>
      <c r="Z114" s="89">
        <f t="shared" si="16"/>
        <v>0</v>
      </c>
      <c r="AA114" s="85">
        <f t="shared" si="12"/>
        <v>0</v>
      </c>
      <c r="AB114" s="65">
        <v>0</v>
      </c>
      <c r="AC114" s="82"/>
    </row>
    <row r="115" spans="1:29" ht="15.75" customHeight="1" x14ac:dyDescent="0.25">
      <c r="A115" s="69" t="s">
        <v>441</v>
      </c>
      <c r="B115" s="70" t="s">
        <v>441</v>
      </c>
      <c r="C115" s="71"/>
      <c r="D115" s="71"/>
      <c r="E115" s="70" t="s">
        <v>442</v>
      </c>
      <c r="F115" s="72">
        <v>0.64800000000000002</v>
      </c>
      <c r="G115" s="73">
        <v>660</v>
      </c>
      <c r="H115" s="73">
        <v>660</v>
      </c>
      <c r="I115" s="74">
        <v>27.714285714285715</v>
      </c>
      <c r="J115" s="74">
        <v>38.799999999999997</v>
      </c>
      <c r="K115" s="75" t="s">
        <v>71</v>
      </c>
      <c r="L115" s="76" t="s">
        <v>72</v>
      </c>
      <c r="M115" s="77"/>
      <c r="N115" s="78"/>
      <c r="O115" s="79"/>
      <c r="P115" s="88">
        <f t="shared" si="9"/>
        <v>0</v>
      </c>
      <c r="Q115" s="77"/>
      <c r="R115" s="88">
        <f t="shared" si="10"/>
        <v>0</v>
      </c>
      <c r="S115" s="80"/>
      <c r="T115" s="80"/>
      <c r="U115" s="80"/>
      <c r="V115" s="81">
        <f t="shared" si="13"/>
        <v>0</v>
      </c>
      <c r="W115" s="80">
        <v>0</v>
      </c>
      <c r="X115" s="81">
        <f t="shared" si="8"/>
        <v>0</v>
      </c>
      <c r="Y115" s="82">
        <f t="shared" si="11"/>
        <v>0</v>
      </c>
      <c r="Z115" s="89">
        <f t="shared" si="16"/>
        <v>0</v>
      </c>
      <c r="AA115" s="85">
        <f t="shared" si="12"/>
        <v>0</v>
      </c>
      <c r="AB115" s="65">
        <v>0</v>
      </c>
      <c r="AC115" s="82"/>
    </row>
    <row r="116" spans="1:29" ht="15.75" customHeight="1" x14ac:dyDescent="0.25">
      <c r="A116" s="69" t="s">
        <v>443</v>
      </c>
      <c r="B116" s="70" t="s">
        <v>443</v>
      </c>
      <c r="C116" s="71"/>
      <c r="D116" s="71"/>
      <c r="E116" s="70" t="s">
        <v>70</v>
      </c>
      <c r="F116" s="72">
        <v>0.95400000000000007</v>
      </c>
      <c r="G116" s="73">
        <v>300</v>
      </c>
      <c r="H116" s="73">
        <v>100</v>
      </c>
      <c r="I116" s="74">
        <v>40</v>
      </c>
      <c r="J116" s="74">
        <v>56</v>
      </c>
      <c r="K116" s="75" t="s">
        <v>71</v>
      </c>
      <c r="L116" s="76" t="s">
        <v>72</v>
      </c>
      <c r="M116" s="77"/>
      <c r="N116" s="78"/>
      <c r="O116" s="79"/>
      <c r="P116" s="88">
        <f t="shared" si="9"/>
        <v>0</v>
      </c>
      <c r="Q116" s="77"/>
      <c r="R116" s="88">
        <f t="shared" si="10"/>
        <v>0</v>
      </c>
      <c r="S116" s="80"/>
      <c r="T116" s="80"/>
      <c r="U116" s="80"/>
      <c r="V116" s="81">
        <f t="shared" si="13"/>
        <v>0</v>
      </c>
      <c r="W116" s="80">
        <v>0</v>
      </c>
      <c r="X116" s="81">
        <f t="shared" si="8"/>
        <v>0</v>
      </c>
      <c r="Y116" s="82">
        <f t="shared" si="11"/>
        <v>0</v>
      </c>
      <c r="Z116" s="89">
        <f t="shared" si="16"/>
        <v>0</v>
      </c>
      <c r="AA116" s="85">
        <f t="shared" si="12"/>
        <v>0</v>
      </c>
      <c r="AB116" s="65">
        <v>0</v>
      </c>
      <c r="AC116" s="82"/>
    </row>
    <row r="117" spans="1:29" ht="15.75" customHeight="1" x14ac:dyDescent="0.25">
      <c r="A117" s="69" t="s">
        <v>444</v>
      </c>
      <c r="B117" s="70" t="s">
        <v>444</v>
      </c>
      <c r="C117" s="83"/>
      <c r="D117" s="83"/>
      <c r="E117" s="70" t="s">
        <v>445</v>
      </c>
      <c r="F117" s="72">
        <v>1.917</v>
      </c>
      <c r="G117" s="73">
        <v>150</v>
      </c>
      <c r="H117" s="73">
        <v>50</v>
      </c>
      <c r="I117" s="74">
        <v>52.714285714285715</v>
      </c>
      <c r="J117" s="74">
        <v>73.8</v>
      </c>
      <c r="K117" s="75" t="s">
        <v>71</v>
      </c>
      <c r="L117" s="76" t="s">
        <v>104</v>
      </c>
      <c r="M117" s="77">
        <v>300</v>
      </c>
      <c r="N117" s="87">
        <f>M117*F117</f>
        <v>575.1</v>
      </c>
      <c r="O117" s="84">
        <v>150</v>
      </c>
      <c r="P117" s="88">
        <f t="shared" si="9"/>
        <v>287.55</v>
      </c>
      <c r="Q117" s="84">
        <v>50</v>
      </c>
      <c r="R117" s="88">
        <f t="shared" si="10"/>
        <v>95.850000000000009</v>
      </c>
      <c r="S117" s="80"/>
      <c r="T117" s="80"/>
      <c r="U117" s="80"/>
      <c r="V117" s="81">
        <f t="shared" si="13"/>
        <v>0</v>
      </c>
      <c r="W117" s="80">
        <v>200</v>
      </c>
      <c r="X117" s="81">
        <f t="shared" si="8"/>
        <v>383.40000000000003</v>
      </c>
      <c r="Y117" s="82">
        <f t="shared" si="11"/>
        <v>700</v>
      </c>
      <c r="Z117" s="89">
        <f t="shared" si="16"/>
        <v>1341.9</v>
      </c>
      <c r="AA117" s="85">
        <f t="shared" si="12"/>
        <v>14</v>
      </c>
      <c r="AB117" s="65">
        <v>0</v>
      </c>
      <c r="AC117" s="82"/>
    </row>
    <row r="118" spans="1:29" ht="15.75" customHeight="1" x14ac:dyDescent="0.25">
      <c r="A118" s="69" t="s">
        <v>446</v>
      </c>
      <c r="B118" s="70" t="s">
        <v>446</v>
      </c>
      <c r="C118" s="71"/>
      <c r="D118" s="71"/>
      <c r="E118" s="70" t="s">
        <v>70</v>
      </c>
      <c r="F118" s="72">
        <v>0.47700000000000004</v>
      </c>
      <c r="G118" s="73">
        <v>800</v>
      </c>
      <c r="H118" s="73">
        <v>800</v>
      </c>
      <c r="I118" s="74">
        <v>47</v>
      </c>
      <c r="J118" s="74">
        <v>65.8</v>
      </c>
      <c r="K118" s="75" t="s">
        <v>71</v>
      </c>
      <c r="L118" s="76" t="s">
        <v>72</v>
      </c>
      <c r="M118" s="77"/>
      <c r="N118" s="78"/>
      <c r="O118" s="79"/>
      <c r="P118" s="88">
        <f t="shared" si="9"/>
        <v>0</v>
      </c>
      <c r="Q118" s="84"/>
      <c r="R118" s="88">
        <f t="shared" si="10"/>
        <v>0</v>
      </c>
      <c r="S118" s="80"/>
      <c r="T118" s="80"/>
      <c r="U118" s="80"/>
      <c r="V118" s="81">
        <f t="shared" si="13"/>
        <v>0</v>
      </c>
      <c r="W118" s="80">
        <v>0</v>
      </c>
      <c r="X118" s="81">
        <f t="shared" si="8"/>
        <v>0</v>
      </c>
      <c r="Y118" s="82">
        <f t="shared" si="11"/>
        <v>0</v>
      </c>
      <c r="Z118" s="89">
        <f t="shared" si="16"/>
        <v>0</v>
      </c>
      <c r="AA118" s="85">
        <f t="shared" si="12"/>
        <v>0</v>
      </c>
      <c r="AB118" s="65">
        <v>0</v>
      </c>
      <c r="AC118" s="82"/>
    </row>
    <row r="119" spans="1:29" ht="15.75" customHeight="1" x14ac:dyDescent="0.25">
      <c r="A119" s="69" t="s">
        <v>447</v>
      </c>
      <c r="B119" s="70" t="s">
        <v>447</v>
      </c>
      <c r="C119" s="71"/>
      <c r="D119" s="71"/>
      <c r="E119" s="70" t="s">
        <v>70</v>
      </c>
      <c r="F119" s="72">
        <v>0.47700000000000004</v>
      </c>
      <c r="G119" s="73">
        <v>495</v>
      </c>
      <c r="H119" s="73">
        <v>495</v>
      </c>
      <c r="I119" s="74">
        <v>97</v>
      </c>
      <c r="J119" s="74">
        <v>135.79999999999998</v>
      </c>
      <c r="K119" s="75" t="s">
        <v>71</v>
      </c>
      <c r="L119" s="76" t="s">
        <v>72</v>
      </c>
      <c r="M119" s="77"/>
      <c r="N119" s="78"/>
      <c r="O119" s="79"/>
      <c r="P119" s="88">
        <f t="shared" si="9"/>
        <v>0</v>
      </c>
      <c r="Q119" s="84"/>
      <c r="R119" s="88">
        <f t="shared" si="10"/>
        <v>0</v>
      </c>
      <c r="S119" s="80"/>
      <c r="T119" s="80"/>
      <c r="U119" s="80"/>
      <c r="V119" s="81">
        <f t="shared" si="13"/>
        <v>0</v>
      </c>
      <c r="W119" s="80">
        <v>495</v>
      </c>
      <c r="X119" s="81">
        <f t="shared" si="8"/>
        <v>236.11500000000001</v>
      </c>
      <c r="Y119" s="82">
        <f t="shared" si="11"/>
        <v>495</v>
      </c>
      <c r="Z119" s="89">
        <f t="shared" si="16"/>
        <v>236.11500000000001</v>
      </c>
      <c r="AA119" s="85">
        <f t="shared" si="12"/>
        <v>1</v>
      </c>
      <c r="AB119" s="65">
        <v>0</v>
      </c>
      <c r="AC119" s="82"/>
    </row>
    <row r="120" spans="1:29" ht="15.75" customHeight="1" x14ac:dyDescent="0.25">
      <c r="A120" s="69" t="s">
        <v>448</v>
      </c>
      <c r="B120" s="70" t="s">
        <v>448</v>
      </c>
      <c r="C120" s="83"/>
      <c r="D120" s="83"/>
      <c r="E120" s="70" t="s">
        <v>449</v>
      </c>
      <c r="F120" s="72">
        <v>0.45</v>
      </c>
      <c r="G120" s="73">
        <v>792</v>
      </c>
      <c r="H120" s="73">
        <v>396</v>
      </c>
      <c r="I120" s="74">
        <v>52.714285714285715</v>
      </c>
      <c r="J120" s="74">
        <v>73.8</v>
      </c>
      <c r="K120" s="75" t="s">
        <v>71</v>
      </c>
      <c r="L120" s="76" t="s">
        <v>104</v>
      </c>
      <c r="M120" s="77">
        <v>0</v>
      </c>
      <c r="N120" s="87">
        <f>M120*F120</f>
        <v>0</v>
      </c>
      <c r="O120" s="79"/>
      <c r="P120" s="88">
        <f t="shared" si="9"/>
        <v>0</v>
      </c>
      <c r="Q120" s="84"/>
      <c r="R120" s="88">
        <f t="shared" si="10"/>
        <v>0</v>
      </c>
      <c r="S120" s="80"/>
      <c r="T120" s="80"/>
      <c r="U120" s="80"/>
      <c r="V120" s="81">
        <f t="shared" si="13"/>
        <v>0</v>
      </c>
      <c r="W120" s="80">
        <v>792</v>
      </c>
      <c r="X120" s="81">
        <f t="shared" si="8"/>
        <v>356.40000000000003</v>
      </c>
      <c r="Y120" s="82">
        <f t="shared" si="11"/>
        <v>792</v>
      </c>
      <c r="Z120" s="89">
        <f t="shared" si="16"/>
        <v>356.40000000000003</v>
      </c>
      <c r="AA120" s="85">
        <f t="shared" si="12"/>
        <v>2</v>
      </c>
      <c r="AB120" s="65">
        <v>0</v>
      </c>
      <c r="AC120" s="82"/>
    </row>
    <row r="121" spans="1:29" ht="15.75" customHeight="1" x14ac:dyDescent="0.25">
      <c r="A121" s="69" t="s">
        <v>450</v>
      </c>
      <c r="B121" s="70" t="s">
        <v>450</v>
      </c>
      <c r="C121" s="83"/>
      <c r="D121" s="83"/>
      <c r="E121" s="70" t="s">
        <v>451</v>
      </c>
      <c r="F121" s="72">
        <v>0.57600000000000007</v>
      </c>
      <c r="G121" s="73">
        <v>700</v>
      </c>
      <c r="H121" s="73">
        <v>700</v>
      </c>
      <c r="I121" s="74">
        <v>55</v>
      </c>
      <c r="J121" s="74">
        <v>77</v>
      </c>
      <c r="K121" s="75" t="s">
        <v>71</v>
      </c>
      <c r="L121" s="76" t="s">
        <v>72</v>
      </c>
      <c r="M121" s="77">
        <v>0</v>
      </c>
      <c r="N121" s="87">
        <f>M121*F121</f>
        <v>0</v>
      </c>
      <c r="O121" s="79"/>
      <c r="P121" s="88">
        <f t="shared" si="9"/>
        <v>0</v>
      </c>
      <c r="Q121" s="84">
        <v>0</v>
      </c>
      <c r="R121" s="88">
        <f t="shared" si="10"/>
        <v>0</v>
      </c>
      <c r="S121" s="80"/>
      <c r="T121" s="80"/>
      <c r="U121" s="80"/>
      <c r="V121" s="81">
        <f t="shared" si="13"/>
        <v>0</v>
      </c>
      <c r="W121" s="80">
        <v>700</v>
      </c>
      <c r="X121" s="81">
        <f t="shared" si="8"/>
        <v>403.20000000000005</v>
      </c>
      <c r="Y121" s="82">
        <f t="shared" si="11"/>
        <v>700</v>
      </c>
      <c r="Z121" s="89">
        <f t="shared" si="16"/>
        <v>403.20000000000005</v>
      </c>
      <c r="AA121" s="85">
        <f t="shared" si="12"/>
        <v>1</v>
      </c>
      <c r="AB121" s="65">
        <v>0</v>
      </c>
      <c r="AC121" s="82"/>
    </row>
    <row r="122" spans="1:29" ht="15.75" customHeight="1" x14ac:dyDescent="0.25">
      <c r="A122" s="69" t="s">
        <v>452</v>
      </c>
      <c r="B122" s="70" t="s">
        <v>452</v>
      </c>
      <c r="C122" s="83"/>
      <c r="D122" s="83"/>
      <c r="E122" s="70" t="s">
        <v>453</v>
      </c>
      <c r="F122" s="72">
        <v>0.47700000000000004</v>
      </c>
      <c r="G122" s="73">
        <v>608</v>
      </c>
      <c r="H122" s="73">
        <v>304</v>
      </c>
      <c r="I122" s="74">
        <v>27.714285714285715</v>
      </c>
      <c r="J122" s="74">
        <v>38.799999999999997</v>
      </c>
      <c r="K122" s="75" t="s">
        <v>71</v>
      </c>
      <c r="L122" s="76" t="s">
        <v>72</v>
      </c>
      <c r="M122" s="77">
        <v>0</v>
      </c>
      <c r="N122" s="87">
        <f>M122*F122</f>
        <v>0</v>
      </c>
      <c r="O122" s="79"/>
      <c r="P122" s="88">
        <f t="shared" si="9"/>
        <v>0</v>
      </c>
      <c r="Q122" s="84"/>
      <c r="R122" s="88">
        <f t="shared" si="10"/>
        <v>0</v>
      </c>
      <c r="S122" s="80"/>
      <c r="T122" s="80"/>
      <c r="U122" s="80"/>
      <c r="V122" s="81">
        <f t="shared" si="13"/>
        <v>0</v>
      </c>
      <c r="W122" s="80">
        <v>608</v>
      </c>
      <c r="X122" s="81">
        <f t="shared" si="8"/>
        <v>290.01600000000002</v>
      </c>
      <c r="Y122" s="82">
        <f t="shared" si="11"/>
        <v>608</v>
      </c>
      <c r="Z122" s="89">
        <f t="shared" si="16"/>
        <v>290.01600000000002</v>
      </c>
      <c r="AA122" s="85">
        <f t="shared" si="12"/>
        <v>2</v>
      </c>
      <c r="AB122" s="65">
        <v>0</v>
      </c>
      <c r="AC122" s="82"/>
    </row>
    <row r="123" spans="1:29" ht="15.75" customHeight="1" x14ac:dyDescent="0.25">
      <c r="A123" s="69" t="s">
        <v>454</v>
      </c>
      <c r="B123" s="70" t="s">
        <v>454</v>
      </c>
      <c r="C123" s="71"/>
      <c r="D123" s="71"/>
      <c r="E123" s="70" t="s">
        <v>70</v>
      </c>
      <c r="F123" s="72">
        <v>0.47700000000000004</v>
      </c>
      <c r="G123" s="73">
        <v>486</v>
      </c>
      <c r="H123" s="73">
        <v>162</v>
      </c>
      <c r="I123" s="74">
        <v>27.714285714285715</v>
      </c>
      <c r="J123" s="74">
        <v>38.799999999999997</v>
      </c>
      <c r="K123" s="75" t="s">
        <v>71</v>
      </c>
      <c r="L123" s="76" t="s">
        <v>72</v>
      </c>
      <c r="M123" s="77"/>
      <c r="N123" s="78"/>
      <c r="O123" s="79"/>
      <c r="P123" s="88">
        <f t="shared" si="9"/>
        <v>0</v>
      </c>
      <c r="Q123" s="84"/>
      <c r="R123" s="88">
        <f t="shared" si="10"/>
        <v>0</v>
      </c>
      <c r="S123" s="80"/>
      <c r="T123" s="80"/>
      <c r="U123" s="80"/>
      <c r="V123" s="81">
        <f t="shared" si="13"/>
        <v>0</v>
      </c>
      <c r="W123" s="80">
        <v>486</v>
      </c>
      <c r="X123" s="81">
        <f t="shared" si="8"/>
        <v>231.82200000000003</v>
      </c>
      <c r="Y123" s="82">
        <f t="shared" si="11"/>
        <v>486</v>
      </c>
      <c r="Z123" s="89">
        <f t="shared" si="16"/>
        <v>231.82200000000003</v>
      </c>
      <c r="AA123" s="85">
        <f t="shared" si="12"/>
        <v>3</v>
      </c>
      <c r="AB123" s="65">
        <v>0</v>
      </c>
      <c r="AC123" s="82"/>
    </row>
    <row r="124" spans="1:29" ht="15.75" customHeight="1" x14ac:dyDescent="0.25">
      <c r="A124" s="69" t="s">
        <v>455</v>
      </c>
      <c r="B124" s="70" t="s">
        <v>455</v>
      </c>
      <c r="C124" s="71"/>
      <c r="D124" s="71"/>
      <c r="E124" s="70" t="s">
        <v>70</v>
      </c>
      <c r="F124" s="72">
        <v>0.95400000000000007</v>
      </c>
      <c r="G124" s="73">
        <v>1500</v>
      </c>
      <c r="H124" s="73">
        <v>1500</v>
      </c>
      <c r="I124" s="74">
        <v>57</v>
      </c>
      <c r="J124" s="74">
        <v>79.8</v>
      </c>
      <c r="K124" s="75" t="s">
        <v>71</v>
      </c>
      <c r="L124" s="76" t="s">
        <v>72</v>
      </c>
      <c r="M124" s="77"/>
      <c r="N124" s="78"/>
      <c r="O124" s="79"/>
      <c r="P124" s="88">
        <f t="shared" si="9"/>
        <v>0</v>
      </c>
      <c r="Q124" s="84"/>
      <c r="R124" s="88">
        <f t="shared" si="10"/>
        <v>0</v>
      </c>
      <c r="S124" s="80"/>
      <c r="T124" s="80"/>
      <c r="U124" s="80"/>
      <c r="V124" s="81">
        <f t="shared" si="13"/>
        <v>0</v>
      </c>
      <c r="W124" s="80">
        <v>0</v>
      </c>
      <c r="X124" s="81">
        <f t="shared" si="8"/>
        <v>0</v>
      </c>
      <c r="Y124" s="82">
        <f t="shared" si="11"/>
        <v>0</v>
      </c>
      <c r="Z124" s="89">
        <f t="shared" si="16"/>
        <v>0</v>
      </c>
      <c r="AA124" s="85">
        <f t="shared" si="12"/>
        <v>0</v>
      </c>
      <c r="AB124" s="65">
        <v>0</v>
      </c>
      <c r="AC124" s="82"/>
    </row>
    <row r="125" spans="1:29" ht="15.75" customHeight="1" x14ac:dyDescent="0.25">
      <c r="A125" s="69" t="s">
        <v>456</v>
      </c>
      <c r="B125" s="70" t="s">
        <v>456</v>
      </c>
      <c r="C125" s="83"/>
      <c r="D125" s="83"/>
      <c r="E125" s="70" t="s">
        <v>457</v>
      </c>
      <c r="F125" s="72">
        <v>0.47700000000000004</v>
      </c>
      <c r="G125" s="73">
        <v>7800</v>
      </c>
      <c r="H125" s="73">
        <v>1300</v>
      </c>
      <c r="I125" s="74">
        <v>65</v>
      </c>
      <c r="J125" s="74">
        <v>91</v>
      </c>
      <c r="K125" s="75" t="s">
        <v>71</v>
      </c>
      <c r="L125" s="76" t="s">
        <v>104</v>
      </c>
      <c r="M125" s="77">
        <v>0</v>
      </c>
      <c r="N125" s="87">
        <f>M125*F125</f>
        <v>0</v>
      </c>
      <c r="O125" s="79"/>
      <c r="P125" s="88">
        <f t="shared" si="9"/>
        <v>0</v>
      </c>
      <c r="Q125" s="84">
        <v>0</v>
      </c>
      <c r="R125" s="88">
        <f t="shared" si="10"/>
        <v>0</v>
      </c>
      <c r="S125" s="80"/>
      <c r="T125" s="80"/>
      <c r="U125" s="80"/>
      <c r="V125" s="81">
        <f t="shared" si="13"/>
        <v>0</v>
      </c>
      <c r="W125" s="80">
        <v>0</v>
      </c>
      <c r="X125" s="81">
        <f t="shared" si="8"/>
        <v>0</v>
      </c>
      <c r="Y125" s="82">
        <f t="shared" si="11"/>
        <v>0</v>
      </c>
      <c r="Z125" s="89">
        <f t="shared" si="16"/>
        <v>0</v>
      </c>
      <c r="AA125" s="85">
        <f t="shared" si="12"/>
        <v>0</v>
      </c>
      <c r="AB125" s="65">
        <v>0</v>
      </c>
      <c r="AC125" s="82"/>
    </row>
    <row r="126" spans="1:29" ht="15.75" customHeight="1" x14ac:dyDescent="0.25">
      <c r="A126" s="69" t="s">
        <v>458</v>
      </c>
      <c r="B126" s="70" t="s">
        <v>458</v>
      </c>
      <c r="C126" s="83"/>
      <c r="D126" s="83"/>
      <c r="E126" s="70" t="s">
        <v>459</v>
      </c>
      <c r="F126" s="72">
        <v>0.54</v>
      </c>
      <c r="G126" s="73">
        <v>570</v>
      </c>
      <c r="H126" s="73">
        <v>570</v>
      </c>
      <c r="I126" s="74">
        <v>27.714285714285715</v>
      </c>
      <c r="J126" s="74">
        <v>38.799999999999997</v>
      </c>
      <c r="K126" s="75" t="s">
        <v>71</v>
      </c>
      <c r="L126" s="76" t="s">
        <v>72</v>
      </c>
      <c r="M126" s="77">
        <v>0</v>
      </c>
      <c r="N126" s="87">
        <f>M126*F126</f>
        <v>0</v>
      </c>
      <c r="O126" s="79"/>
      <c r="P126" s="88">
        <f t="shared" si="9"/>
        <v>0</v>
      </c>
      <c r="Q126" s="84">
        <v>0</v>
      </c>
      <c r="R126" s="88">
        <f t="shared" si="10"/>
        <v>0</v>
      </c>
      <c r="S126" s="80"/>
      <c r="T126" s="80"/>
      <c r="U126" s="80"/>
      <c r="V126" s="81">
        <f t="shared" si="13"/>
        <v>0</v>
      </c>
      <c r="W126" s="80">
        <v>0</v>
      </c>
      <c r="X126" s="81">
        <f t="shared" si="8"/>
        <v>0</v>
      </c>
      <c r="Y126" s="82">
        <f t="shared" si="11"/>
        <v>0</v>
      </c>
      <c r="Z126" s="89">
        <f t="shared" si="16"/>
        <v>0</v>
      </c>
      <c r="AA126" s="85">
        <f t="shared" si="12"/>
        <v>0</v>
      </c>
      <c r="AB126" s="65">
        <v>0</v>
      </c>
      <c r="AC126" s="82"/>
    </row>
    <row r="127" spans="1:29" ht="15.75" customHeight="1" x14ac:dyDescent="0.25">
      <c r="A127" s="69" t="s">
        <v>460</v>
      </c>
      <c r="B127" s="70" t="s">
        <v>460</v>
      </c>
      <c r="C127" s="71"/>
      <c r="D127" s="71"/>
      <c r="E127" s="70" t="s">
        <v>439</v>
      </c>
      <c r="F127" s="72">
        <v>2.1510000000000002</v>
      </c>
      <c r="G127" s="73">
        <v>2000</v>
      </c>
      <c r="H127" s="73">
        <v>2000</v>
      </c>
      <c r="I127" s="74">
        <v>57</v>
      </c>
      <c r="J127" s="74">
        <v>79.8</v>
      </c>
      <c r="K127" s="75" t="s">
        <v>71</v>
      </c>
      <c r="L127" s="76" t="s">
        <v>72</v>
      </c>
      <c r="M127" s="77"/>
      <c r="N127" s="78"/>
      <c r="O127" s="79"/>
      <c r="P127" s="88">
        <f t="shared" si="9"/>
        <v>0</v>
      </c>
      <c r="Q127" s="77"/>
      <c r="R127" s="88">
        <f t="shared" si="10"/>
        <v>0</v>
      </c>
      <c r="S127" s="80"/>
      <c r="T127" s="80"/>
      <c r="U127" s="80"/>
      <c r="V127" s="81">
        <f t="shared" si="13"/>
        <v>0</v>
      </c>
      <c r="W127" s="80">
        <v>0</v>
      </c>
      <c r="X127" s="81">
        <f t="shared" si="8"/>
        <v>0</v>
      </c>
      <c r="Y127" s="82">
        <f t="shared" si="11"/>
        <v>0</v>
      </c>
      <c r="Z127" s="89">
        <f t="shared" si="16"/>
        <v>0</v>
      </c>
      <c r="AA127" s="85">
        <f t="shared" si="12"/>
        <v>0</v>
      </c>
      <c r="AB127" s="65">
        <v>0</v>
      </c>
      <c r="AC127" s="82"/>
    </row>
    <row r="128" spans="1:29" ht="15.75" customHeight="1" x14ac:dyDescent="0.25">
      <c r="A128" s="69" t="s">
        <v>461</v>
      </c>
      <c r="B128" s="70" t="s">
        <v>461</v>
      </c>
      <c r="C128" s="71"/>
      <c r="D128" s="71"/>
      <c r="E128" s="70" t="s">
        <v>462</v>
      </c>
      <c r="F128" s="72">
        <v>2.6910000000000003</v>
      </c>
      <c r="G128" s="73">
        <v>600</v>
      </c>
      <c r="H128" s="73">
        <v>600</v>
      </c>
      <c r="I128" s="74">
        <v>117</v>
      </c>
      <c r="J128" s="74">
        <v>163.79999999999998</v>
      </c>
      <c r="K128" s="75" t="s">
        <v>71</v>
      </c>
      <c r="L128" s="76" t="s">
        <v>72</v>
      </c>
      <c r="M128" s="77"/>
      <c r="N128" s="78"/>
      <c r="O128" s="79"/>
      <c r="P128" s="88">
        <f t="shared" si="9"/>
        <v>0</v>
      </c>
      <c r="Q128" s="77"/>
      <c r="R128" s="88">
        <f t="shared" si="10"/>
        <v>0</v>
      </c>
      <c r="S128" s="80"/>
      <c r="T128" s="80"/>
      <c r="U128" s="80"/>
      <c r="V128" s="81">
        <f t="shared" si="13"/>
        <v>0</v>
      </c>
      <c r="W128" s="80">
        <v>0</v>
      </c>
      <c r="X128" s="81">
        <f t="shared" si="8"/>
        <v>0</v>
      </c>
      <c r="Y128" s="82">
        <f t="shared" si="11"/>
        <v>0</v>
      </c>
      <c r="Z128" s="89">
        <f t="shared" si="16"/>
        <v>0</v>
      </c>
      <c r="AA128" s="85">
        <f t="shared" si="12"/>
        <v>0</v>
      </c>
      <c r="AB128" s="65">
        <v>0</v>
      </c>
      <c r="AC128" s="82"/>
    </row>
    <row r="129" spans="1:29" ht="15.75" customHeight="1" x14ac:dyDescent="0.25">
      <c r="A129" s="69" t="s">
        <v>463</v>
      </c>
      <c r="B129" s="70" t="s">
        <v>463</v>
      </c>
      <c r="C129" s="71"/>
      <c r="D129" s="71"/>
      <c r="E129" s="70" t="s">
        <v>464</v>
      </c>
      <c r="F129" s="72">
        <v>3.8250000000000002</v>
      </c>
      <c r="G129" s="73">
        <v>60</v>
      </c>
      <c r="H129" s="73">
        <v>20</v>
      </c>
      <c r="I129" s="74">
        <v>27.714285714285715</v>
      </c>
      <c r="J129" s="74">
        <v>38.799999999999997</v>
      </c>
      <c r="K129" s="75" t="s">
        <v>71</v>
      </c>
      <c r="L129" s="76" t="s">
        <v>72</v>
      </c>
      <c r="M129" s="77"/>
      <c r="N129" s="78"/>
      <c r="O129" s="79"/>
      <c r="P129" s="88">
        <f t="shared" si="9"/>
        <v>0</v>
      </c>
      <c r="Q129" s="77"/>
      <c r="R129" s="88">
        <f t="shared" si="10"/>
        <v>0</v>
      </c>
      <c r="S129" s="80"/>
      <c r="T129" s="80"/>
      <c r="U129" s="80"/>
      <c r="V129" s="81">
        <f t="shared" si="13"/>
        <v>0</v>
      </c>
      <c r="W129" s="80">
        <v>0</v>
      </c>
      <c r="X129" s="81">
        <f t="shared" si="8"/>
        <v>0</v>
      </c>
      <c r="Y129" s="82">
        <f t="shared" si="11"/>
        <v>0</v>
      </c>
      <c r="Z129" s="89">
        <f t="shared" si="16"/>
        <v>0</v>
      </c>
      <c r="AA129" s="85">
        <f t="shared" si="12"/>
        <v>0</v>
      </c>
      <c r="AB129" s="65">
        <v>0</v>
      </c>
      <c r="AC129" s="82"/>
    </row>
    <row r="130" spans="1:29" ht="15.75" customHeight="1" x14ac:dyDescent="0.25">
      <c r="A130" s="69" t="s">
        <v>465</v>
      </c>
      <c r="B130" s="70" t="s">
        <v>465</v>
      </c>
      <c r="C130" s="71"/>
      <c r="D130" s="71"/>
      <c r="E130" s="70" t="s">
        <v>466</v>
      </c>
      <c r="F130" s="72">
        <v>0.47700000000000004</v>
      </c>
      <c r="G130" s="73">
        <v>435</v>
      </c>
      <c r="H130" s="73">
        <v>145</v>
      </c>
      <c r="I130" s="74">
        <v>27.714285714285715</v>
      </c>
      <c r="J130" s="74">
        <v>38.799999999999997</v>
      </c>
      <c r="K130" s="75" t="s">
        <v>71</v>
      </c>
      <c r="L130" s="76" t="s">
        <v>72</v>
      </c>
      <c r="M130" s="77"/>
      <c r="N130" s="78"/>
      <c r="O130" s="79"/>
      <c r="P130" s="88">
        <f t="shared" si="9"/>
        <v>0</v>
      </c>
      <c r="Q130" s="77"/>
      <c r="R130" s="88">
        <f t="shared" si="10"/>
        <v>0</v>
      </c>
      <c r="S130" s="80"/>
      <c r="T130" s="80"/>
      <c r="U130" s="80"/>
      <c r="V130" s="81">
        <f t="shared" si="13"/>
        <v>0</v>
      </c>
      <c r="W130" s="80">
        <v>0</v>
      </c>
      <c r="X130" s="81">
        <f t="shared" si="8"/>
        <v>0</v>
      </c>
      <c r="Y130" s="82">
        <f t="shared" si="11"/>
        <v>0</v>
      </c>
      <c r="Z130" s="89">
        <f t="shared" si="16"/>
        <v>0</v>
      </c>
      <c r="AA130" s="85">
        <f t="shared" si="12"/>
        <v>0</v>
      </c>
      <c r="AB130" s="65">
        <v>0</v>
      </c>
      <c r="AC130" s="82"/>
    </row>
    <row r="131" spans="1:29" ht="15.75" customHeight="1" x14ac:dyDescent="0.25">
      <c r="A131" s="69" t="s">
        <v>467</v>
      </c>
      <c r="B131" s="70" t="s">
        <v>467</v>
      </c>
      <c r="C131" s="83"/>
      <c r="D131" s="83"/>
      <c r="E131" s="70" t="s">
        <v>468</v>
      </c>
      <c r="F131" s="72">
        <v>0.54</v>
      </c>
      <c r="G131" s="73">
        <v>600</v>
      </c>
      <c r="H131" s="73">
        <v>600</v>
      </c>
      <c r="I131" s="74">
        <v>27.714285714285715</v>
      </c>
      <c r="J131" s="74">
        <v>38.799999999999997</v>
      </c>
      <c r="K131" s="75" t="s">
        <v>71</v>
      </c>
      <c r="L131" s="76" t="s">
        <v>72</v>
      </c>
      <c r="M131" s="77">
        <v>0</v>
      </c>
      <c r="N131" s="87">
        <f>M131*F131</f>
        <v>0</v>
      </c>
      <c r="O131" s="79"/>
      <c r="P131" s="88">
        <f t="shared" si="9"/>
        <v>0</v>
      </c>
      <c r="Q131" s="84">
        <v>0</v>
      </c>
      <c r="R131" s="88">
        <f t="shared" si="10"/>
        <v>0</v>
      </c>
      <c r="S131" s="80"/>
      <c r="T131" s="80"/>
      <c r="U131" s="80"/>
      <c r="V131" s="81">
        <f t="shared" si="13"/>
        <v>0</v>
      </c>
      <c r="W131" s="80">
        <v>0</v>
      </c>
      <c r="X131" s="81">
        <f t="shared" si="8"/>
        <v>0</v>
      </c>
      <c r="Y131" s="82">
        <f t="shared" si="11"/>
        <v>0</v>
      </c>
      <c r="Z131" s="89">
        <f t="shared" si="16"/>
        <v>0</v>
      </c>
      <c r="AA131" s="85">
        <f t="shared" si="12"/>
        <v>0</v>
      </c>
      <c r="AB131" s="65">
        <v>0</v>
      </c>
      <c r="AC131" s="82"/>
    </row>
    <row r="132" spans="1:29" ht="15.75" customHeight="1" x14ac:dyDescent="0.25">
      <c r="A132" s="69" t="s">
        <v>469</v>
      </c>
      <c r="B132" s="70" t="s">
        <v>469</v>
      </c>
      <c r="C132" s="71"/>
      <c r="D132" s="71"/>
      <c r="E132" s="70" t="s">
        <v>442</v>
      </c>
      <c r="F132" s="72">
        <v>2.331</v>
      </c>
      <c r="G132" s="73">
        <v>12800</v>
      </c>
      <c r="H132" s="73">
        <v>800</v>
      </c>
      <c r="I132" s="74">
        <v>57</v>
      </c>
      <c r="J132" s="74">
        <v>79.8</v>
      </c>
      <c r="K132" s="75" t="s">
        <v>71</v>
      </c>
      <c r="L132" s="76" t="s">
        <v>72</v>
      </c>
      <c r="M132" s="77"/>
      <c r="N132" s="78"/>
      <c r="O132" s="79"/>
      <c r="P132" s="88">
        <f t="shared" si="9"/>
        <v>0</v>
      </c>
      <c r="Q132" s="77"/>
      <c r="R132" s="88">
        <f t="shared" si="10"/>
        <v>0</v>
      </c>
      <c r="S132" s="80"/>
      <c r="T132" s="80"/>
      <c r="U132" s="80"/>
      <c r="V132" s="81">
        <f t="shared" si="13"/>
        <v>0</v>
      </c>
      <c r="W132" s="80">
        <v>0</v>
      </c>
      <c r="X132" s="81">
        <f t="shared" si="8"/>
        <v>0</v>
      </c>
      <c r="Y132" s="82">
        <f t="shared" si="11"/>
        <v>0</v>
      </c>
      <c r="Z132" s="89">
        <f t="shared" si="16"/>
        <v>0</v>
      </c>
      <c r="AA132" s="85">
        <f t="shared" si="12"/>
        <v>0</v>
      </c>
      <c r="AB132" s="65">
        <v>0</v>
      </c>
      <c r="AC132" s="82"/>
    </row>
    <row r="133" spans="1:29" ht="15.75" customHeight="1" x14ac:dyDescent="0.25">
      <c r="A133" s="69" t="s">
        <v>470</v>
      </c>
      <c r="B133" s="70" t="s">
        <v>470</v>
      </c>
      <c r="C133" s="71"/>
      <c r="D133" s="71"/>
      <c r="E133" s="70" t="s">
        <v>471</v>
      </c>
      <c r="F133" s="72">
        <v>0.9</v>
      </c>
      <c r="G133" s="73">
        <v>225</v>
      </c>
      <c r="H133" s="73">
        <v>75</v>
      </c>
      <c r="I133" s="74">
        <v>52.714285714285715</v>
      </c>
      <c r="J133" s="74">
        <v>73.8</v>
      </c>
      <c r="K133" s="75" t="s">
        <v>71</v>
      </c>
      <c r="L133" s="76" t="s">
        <v>104</v>
      </c>
      <c r="M133" s="77"/>
      <c r="N133" s="78"/>
      <c r="O133" s="79"/>
      <c r="P133" s="88">
        <f t="shared" si="9"/>
        <v>0</v>
      </c>
      <c r="Q133" s="77"/>
      <c r="R133" s="88">
        <f t="shared" si="10"/>
        <v>0</v>
      </c>
      <c r="S133" s="80"/>
      <c r="T133" s="80"/>
      <c r="U133" s="80"/>
      <c r="V133" s="81">
        <f t="shared" si="13"/>
        <v>0</v>
      </c>
      <c r="W133" s="80">
        <v>0</v>
      </c>
      <c r="X133" s="81">
        <f t="shared" si="8"/>
        <v>0</v>
      </c>
      <c r="Y133" s="82">
        <f t="shared" si="11"/>
        <v>0</v>
      </c>
      <c r="Z133" s="89">
        <f t="shared" si="16"/>
        <v>0</v>
      </c>
      <c r="AA133" s="85">
        <f t="shared" si="12"/>
        <v>0</v>
      </c>
      <c r="AB133" s="65">
        <v>0</v>
      </c>
      <c r="AC133" s="82"/>
    </row>
    <row r="134" spans="1:29" ht="15.75" customHeight="1" x14ac:dyDescent="0.25">
      <c r="A134" s="69" t="s">
        <v>472</v>
      </c>
      <c r="B134" s="70" t="s">
        <v>472</v>
      </c>
      <c r="C134" s="71"/>
      <c r="D134" s="71"/>
      <c r="E134" s="70" t="s">
        <v>471</v>
      </c>
      <c r="F134" s="72">
        <v>0.9</v>
      </c>
      <c r="G134" s="73">
        <v>285</v>
      </c>
      <c r="H134" s="73">
        <v>95</v>
      </c>
      <c r="I134" s="74">
        <v>52.714285714285715</v>
      </c>
      <c r="J134" s="74">
        <v>73.8</v>
      </c>
      <c r="K134" s="75" t="s">
        <v>71</v>
      </c>
      <c r="L134" s="76" t="s">
        <v>104</v>
      </c>
      <c r="M134" s="77"/>
      <c r="N134" s="78"/>
      <c r="O134" s="79"/>
      <c r="P134" s="88">
        <f t="shared" si="9"/>
        <v>0</v>
      </c>
      <c r="Q134" s="77"/>
      <c r="R134" s="88">
        <f t="shared" si="10"/>
        <v>0</v>
      </c>
      <c r="S134" s="80"/>
      <c r="T134" s="80"/>
      <c r="U134" s="80"/>
      <c r="V134" s="81">
        <f t="shared" si="13"/>
        <v>0</v>
      </c>
      <c r="W134" s="80">
        <v>0</v>
      </c>
      <c r="X134" s="81">
        <f t="shared" si="8"/>
        <v>0</v>
      </c>
      <c r="Y134" s="82">
        <f t="shared" si="11"/>
        <v>0</v>
      </c>
      <c r="Z134" s="89">
        <f t="shared" si="16"/>
        <v>0</v>
      </c>
      <c r="AA134" s="85">
        <f t="shared" si="12"/>
        <v>0</v>
      </c>
      <c r="AB134" s="65">
        <v>0</v>
      </c>
      <c r="AC134" s="82"/>
    </row>
    <row r="135" spans="1:29" ht="15.75" customHeight="1" x14ac:dyDescent="0.25">
      <c r="A135" s="69" t="s">
        <v>473</v>
      </c>
      <c r="B135" s="70" t="s">
        <v>473</v>
      </c>
      <c r="C135" s="71"/>
      <c r="D135" s="71"/>
      <c r="E135" s="70" t="s">
        <v>70</v>
      </c>
      <c r="F135" s="72">
        <v>0.45900000000000002</v>
      </c>
      <c r="G135" s="73">
        <v>566</v>
      </c>
      <c r="H135" s="73">
        <v>283</v>
      </c>
      <c r="I135" s="74">
        <v>27.714285714285715</v>
      </c>
      <c r="J135" s="74">
        <v>38.799999999999997</v>
      </c>
      <c r="K135" s="75" t="s">
        <v>71</v>
      </c>
      <c r="L135" s="76" t="s">
        <v>72</v>
      </c>
      <c r="M135" s="77"/>
      <c r="N135" s="78"/>
      <c r="O135" s="79"/>
      <c r="P135" s="88">
        <f t="shared" si="9"/>
        <v>0</v>
      </c>
      <c r="Q135" s="77"/>
      <c r="R135" s="88">
        <f t="shared" si="10"/>
        <v>0</v>
      </c>
      <c r="S135" s="80"/>
      <c r="T135" s="80"/>
      <c r="U135" s="80"/>
      <c r="V135" s="81">
        <f t="shared" si="13"/>
        <v>0</v>
      </c>
      <c r="W135" s="80">
        <v>0</v>
      </c>
      <c r="X135" s="81">
        <f t="shared" si="8"/>
        <v>0</v>
      </c>
      <c r="Y135" s="82">
        <f t="shared" si="11"/>
        <v>0</v>
      </c>
      <c r="Z135" s="89">
        <f t="shared" si="16"/>
        <v>0</v>
      </c>
      <c r="AA135" s="85">
        <f t="shared" si="12"/>
        <v>0</v>
      </c>
      <c r="AB135" s="65">
        <v>0</v>
      </c>
      <c r="AC135" s="82"/>
    </row>
    <row r="136" spans="1:29" ht="15.75" customHeight="1" x14ac:dyDescent="0.25">
      <c r="A136" s="69" t="s">
        <v>474</v>
      </c>
      <c r="B136" s="70" t="s">
        <v>474</v>
      </c>
      <c r="C136" s="71"/>
      <c r="D136" s="71"/>
      <c r="E136" s="70" t="s">
        <v>70</v>
      </c>
      <c r="F136" s="72">
        <v>1.611</v>
      </c>
      <c r="G136" s="73">
        <v>200</v>
      </c>
      <c r="H136" s="73">
        <v>200</v>
      </c>
      <c r="I136" s="74">
        <v>106.28571428571429</v>
      </c>
      <c r="J136" s="74">
        <v>148.80000000000001</v>
      </c>
      <c r="K136" s="75" t="s">
        <v>71</v>
      </c>
      <c r="L136" s="76" t="s">
        <v>104</v>
      </c>
      <c r="M136" s="77"/>
      <c r="N136" s="78"/>
      <c r="O136" s="79"/>
      <c r="P136" s="88">
        <f t="shared" si="9"/>
        <v>0</v>
      </c>
      <c r="Q136" s="77"/>
      <c r="R136" s="88">
        <f t="shared" si="10"/>
        <v>0</v>
      </c>
      <c r="S136" s="80"/>
      <c r="T136" s="80"/>
      <c r="U136" s="80"/>
      <c r="V136" s="81">
        <f t="shared" si="13"/>
        <v>0</v>
      </c>
      <c r="W136" s="80">
        <v>0</v>
      </c>
      <c r="X136" s="81">
        <f t="shared" ref="X136:X151" si="18">W136*F136</f>
        <v>0</v>
      </c>
      <c r="Y136" s="82">
        <f t="shared" si="11"/>
        <v>0</v>
      </c>
      <c r="Z136" s="89">
        <f t="shared" si="16"/>
        <v>0</v>
      </c>
      <c r="AA136" s="85">
        <f t="shared" si="12"/>
        <v>0</v>
      </c>
      <c r="AB136" s="65">
        <v>0</v>
      </c>
      <c r="AC136" s="82"/>
    </row>
    <row r="137" spans="1:29" ht="15.75" customHeight="1" x14ac:dyDescent="0.25">
      <c r="A137" s="69" t="s">
        <v>475</v>
      </c>
      <c r="B137" s="70" t="s">
        <v>475</v>
      </c>
      <c r="C137" s="71"/>
      <c r="D137" s="71"/>
      <c r="E137" s="70" t="s">
        <v>476</v>
      </c>
      <c r="F137" s="72">
        <v>0.95400000000000007</v>
      </c>
      <c r="G137" s="73">
        <v>500</v>
      </c>
      <c r="H137" s="73">
        <v>500</v>
      </c>
      <c r="I137" s="74">
        <v>47</v>
      </c>
      <c r="J137" s="74">
        <v>65.8</v>
      </c>
      <c r="K137" s="75" t="s">
        <v>71</v>
      </c>
      <c r="L137" s="76" t="s">
        <v>72</v>
      </c>
      <c r="M137" s="77"/>
      <c r="N137" s="78"/>
      <c r="O137" s="79"/>
      <c r="P137" s="88">
        <f t="shared" si="9"/>
        <v>0</v>
      </c>
      <c r="Q137" s="77"/>
      <c r="R137" s="88">
        <f t="shared" si="10"/>
        <v>0</v>
      </c>
      <c r="S137" s="80"/>
      <c r="T137" s="80"/>
      <c r="U137" s="80"/>
      <c r="V137" s="81">
        <f t="shared" si="13"/>
        <v>0</v>
      </c>
      <c r="W137" s="80">
        <v>0</v>
      </c>
      <c r="X137" s="81">
        <f t="shared" si="18"/>
        <v>0</v>
      </c>
      <c r="Y137" s="82">
        <f t="shared" si="11"/>
        <v>0</v>
      </c>
      <c r="Z137" s="89">
        <f t="shared" si="16"/>
        <v>0</v>
      </c>
      <c r="AA137" s="85">
        <f t="shared" si="12"/>
        <v>0</v>
      </c>
      <c r="AB137" s="65">
        <v>0</v>
      </c>
      <c r="AC137" s="82"/>
    </row>
    <row r="138" spans="1:29" ht="15.75" customHeight="1" x14ac:dyDescent="0.25">
      <c r="A138" s="69" t="s">
        <v>477</v>
      </c>
      <c r="B138" s="70" t="s">
        <v>477</v>
      </c>
      <c r="C138" s="71"/>
      <c r="D138" s="71"/>
      <c r="E138" s="70" t="s">
        <v>471</v>
      </c>
      <c r="F138" s="72">
        <v>1.827</v>
      </c>
      <c r="G138" s="73">
        <v>500</v>
      </c>
      <c r="H138" s="73">
        <v>500</v>
      </c>
      <c r="I138" s="74">
        <v>55</v>
      </c>
      <c r="J138" s="74">
        <v>77</v>
      </c>
      <c r="K138" s="75" t="s">
        <v>71</v>
      </c>
      <c r="L138" s="76" t="s">
        <v>72</v>
      </c>
      <c r="M138" s="77"/>
      <c r="N138" s="78"/>
      <c r="O138" s="79"/>
      <c r="P138" s="88">
        <f t="shared" ref="P138:P151" si="19">F138*O138</f>
        <v>0</v>
      </c>
      <c r="Q138" s="77"/>
      <c r="R138" s="88">
        <f t="shared" ref="R138:R151" si="20">F138*Q138</f>
        <v>0</v>
      </c>
      <c r="S138" s="80"/>
      <c r="T138" s="80"/>
      <c r="U138" s="80"/>
      <c r="V138" s="81">
        <f t="shared" si="13"/>
        <v>0</v>
      </c>
      <c r="W138" s="80">
        <v>0</v>
      </c>
      <c r="X138" s="81">
        <f t="shared" si="18"/>
        <v>0</v>
      </c>
      <c r="Y138" s="82">
        <f t="shared" ref="Y138:Y151" si="21">M138+O138+Q138+S138+U138+W138</f>
        <v>0</v>
      </c>
      <c r="Z138" s="89">
        <f t="shared" si="16"/>
        <v>0</v>
      </c>
      <c r="AA138" s="85">
        <f t="shared" ref="AA138:AA151" si="22">Y138/H138</f>
        <v>0</v>
      </c>
      <c r="AB138" s="65">
        <v>0</v>
      </c>
      <c r="AC138" s="82"/>
    </row>
    <row r="139" spans="1:29" ht="15.75" customHeight="1" x14ac:dyDescent="0.25">
      <c r="A139" s="69" t="s">
        <v>478</v>
      </c>
      <c r="B139" s="70" t="s">
        <v>478</v>
      </c>
      <c r="C139" s="71"/>
      <c r="D139" s="71"/>
      <c r="E139" s="70" t="s">
        <v>70</v>
      </c>
      <c r="F139" s="72">
        <v>2.6280000000000001</v>
      </c>
      <c r="G139" s="73">
        <v>1000</v>
      </c>
      <c r="H139" s="73">
        <v>1000</v>
      </c>
      <c r="I139" s="74">
        <v>80</v>
      </c>
      <c r="J139" s="74">
        <v>112</v>
      </c>
      <c r="K139" s="75" t="s">
        <v>71</v>
      </c>
      <c r="L139" s="76" t="s">
        <v>104</v>
      </c>
      <c r="M139" s="77"/>
      <c r="N139" s="78"/>
      <c r="O139" s="79"/>
      <c r="P139" s="88">
        <f t="shared" si="19"/>
        <v>0</v>
      </c>
      <c r="Q139" s="77"/>
      <c r="R139" s="88">
        <f t="shared" si="20"/>
        <v>0</v>
      </c>
      <c r="S139" s="80"/>
      <c r="T139" s="80"/>
      <c r="U139" s="80"/>
      <c r="V139" s="81">
        <f t="shared" si="13"/>
        <v>0</v>
      </c>
      <c r="W139" s="80">
        <v>0</v>
      </c>
      <c r="X139" s="81">
        <f t="shared" si="18"/>
        <v>0</v>
      </c>
      <c r="Y139" s="82">
        <f t="shared" si="21"/>
        <v>0</v>
      </c>
      <c r="Z139" s="89">
        <f t="shared" si="16"/>
        <v>0</v>
      </c>
      <c r="AA139" s="85">
        <f t="shared" si="22"/>
        <v>0</v>
      </c>
      <c r="AB139" s="65">
        <v>0</v>
      </c>
      <c r="AC139" s="82"/>
    </row>
    <row r="140" spans="1:29" ht="15.75" customHeight="1" x14ac:dyDescent="0.25">
      <c r="A140" s="69" t="s">
        <v>479</v>
      </c>
      <c r="B140" s="70" t="s">
        <v>479</v>
      </c>
      <c r="C140" s="71"/>
      <c r="D140" s="71"/>
      <c r="E140" s="70" t="s">
        <v>70</v>
      </c>
      <c r="F140" s="72">
        <v>3.3480000000000003</v>
      </c>
      <c r="G140" s="73">
        <v>60</v>
      </c>
      <c r="H140" s="73">
        <v>15</v>
      </c>
      <c r="I140" s="74">
        <v>27.714285714285715</v>
      </c>
      <c r="J140" s="74">
        <v>38.799999999999997</v>
      </c>
      <c r="K140" s="75" t="s">
        <v>71</v>
      </c>
      <c r="L140" s="76" t="s">
        <v>72</v>
      </c>
      <c r="M140" s="77"/>
      <c r="N140" s="78"/>
      <c r="O140" s="79"/>
      <c r="P140" s="88">
        <f t="shared" si="19"/>
        <v>0</v>
      </c>
      <c r="Q140" s="77"/>
      <c r="R140" s="88">
        <f t="shared" si="20"/>
        <v>0</v>
      </c>
      <c r="S140" s="80"/>
      <c r="T140" s="80"/>
      <c r="U140" s="80"/>
      <c r="V140" s="81">
        <f t="shared" ref="V140:V151" si="23">U140*F140</f>
        <v>0</v>
      </c>
      <c r="W140" s="80">
        <v>0</v>
      </c>
      <c r="X140" s="81">
        <f t="shared" si="18"/>
        <v>0</v>
      </c>
      <c r="Y140" s="82">
        <f t="shared" si="21"/>
        <v>0</v>
      </c>
      <c r="Z140" s="89">
        <f t="shared" si="16"/>
        <v>0</v>
      </c>
      <c r="AA140" s="85">
        <f t="shared" si="22"/>
        <v>0</v>
      </c>
      <c r="AB140" s="65">
        <v>0</v>
      </c>
      <c r="AC140" s="82"/>
    </row>
    <row r="141" spans="1:29" ht="15.75" customHeight="1" x14ac:dyDescent="0.25">
      <c r="A141" s="69" t="s">
        <v>480</v>
      </c>
      <c r="B141" s="70" t="s">
        <v>480</v>
      </c>
      <c r="C141" s="71"/>
      <c r="D141" s="71"/>
      <c r="E141" s="70" t="s">
        <v>481</v>
      </c>
      <c r="F141" s="72">
        <v>3.3480000000000003</v>
      </c>
      <c r="G141" s="73">
        <v>7200</v>
      </c>
      <c r="H141" s="73">
        <v>160</v>
      </c>
      <c r="I141" s="74">
        <v>67</v>
      </c>
      <c r="J141" s="74">
        <v>93.8</v>
      </c>
      <c r="K141" s="75" t="s">
        <v>71</v>
      </c>
      <c r="L141" s="76" t="s">
        <v>72</v>
      </c>
      <c r="M141" s="77"/>
      <c r="N141" s="78"/>
      <c r="O141" s="79"/>
      <c r="P141" s="88">
        <f t="shared" si="19"/>
        <v>0</v>
      </c>
      <c r="Q141" s="77"/>
      <c r="R141" s="88">
        <f t="shared" si="20"/>
        <v>0</v>
      </c>
      <c r="S141" s="80"/>
      <c r="T141" s="80"/>
      <c r="U141" s="80"/>
      <c r="V141" s="81">
        <f t="shared" si="23"/>
        <v>0</v>
      </c>
      <c r="W141" s="80">
        <v>0</v>
      </c>
      <c r="X141" s="81">
        <f t="shared" si="18"/>
        <v>0</v>
      </c>
      <c r="Y141" s="82">
        <f t="shared" si="21"/>
        <v>0</v>
      </c>
      <c r="Z141" s="89">
        <f t="shared" si="16"/>
        <v>0</v>
      </c>
      <c r="AA141" s="85">
        <f t="shared" si="22"/>
        <v>0</v>
      </c>
      <c r="AB141" s="65">
        <v>0</v>
      </c>
      <c r="AC141" s="82"/>
    </row>
    <row r="142" spans="1:29" ht="15.75" customHeight="1" x14ac:dyDescent="0.25">
      <c r="A142" s="69" t="s">
        <v>482</v>
      </c>
      <c r="B142" s="70" t="s">
        <v>482</v>
      </c>
      <c r="C142" s="71"/>
      <c r="D142" s="71"/>
      <c r="E142" s="70" t="s">
        <v>70</v>
      </c>
      <c r="F142" s="72">
        <v>0.22500000000000001</v>
      </c>
      <c r="G142" s="73">
        <v>1050</v>
      </c>
      <c r="H142" s="73">
        <v>350</v>
      </c>
      <c r="I142" s="74">
        <v>40</v>
      </c>
      <c r="J142" s="74">
        <v>56</v>
      </c>
      <c r="K142" s="75" t="s">
        <v>71</v>
      </c>
      <c r="L142" s="76" t="s">
        <v>72</v>
      </c>
      <c r="M142" s="77"/>
      <c r="N142" s="78"/>
      <c r="O142" s="79"/>
      <c r="P142" s="88">
        <f t="shared" si="19"/>
        <v>0</v>
      </c>
      <c r="Q142" s="77"/>
      <c r="R142" s="88">
        <f t="shared" si="20"/>
        <v>0</v>
      </c>
      <c r="S142" s="80"/>
      <c r="T142" s="80"/>
      <c r="U142" s="80"/>
      <c r="V142" s="81">
        <f t="shared" si="23"/>
        <v>0</v>
      </c>
      <c r="W142" s="80">
        <v>0</v>
      </c>
      <c r="X142" s="81">
        <f t="shared" si="18"/>
        <v>0</v>
      </c>
      <c r="Y142" s="82">
        <f t="shared" si="21"/>
        <v>0</v>
      </c>
      <c r="Z142" s="89">
        <f t="shared" si="16"/>
        <v>0</v>
      </c>
      <c r="AA142" s="85">
        <f t="shared" si="22"/>
        <v>0</v>
      </c>
      <c r="AB142" s="65">
        <v>0</v>
      </c>
      <c r="AC142" s="82"/>
    </row>
    <row r="143" spans="1:29" ht="15.75" customHeight="1" x14ac:dyDescent="0.25">
      <c r="A143" s="69" t="s">
        <v>483</v>
      </c>
      <c r="B143" s="70" t="s">
        <v>483</v>
      </c>
      <c r="C143" s="71"/>
      <c r="D143" s="71"/>
      <c r="E143" s="70" t="s">
        <v>471</v>
      </c>
      <c r="F143" s="72">
        <v>2.2230000000000003</v>
      </c>
      <c r="G143" s="73">
        <v>875</v>
      </c>
      <c r="H143" s="73">
        <v>175</v>
      </c>
      <c r="I143" s="74">
        <v>38.428571428571431</v>
      </c>
      <c r="J143" s="74">
        <v>53.8</v>
      </c>
      <c r="K143" s="75" t="s">
        <v>71</v>
      </c>
      <c r="L143" s="76" t="s">
        <v>72</v>
      </c>
      <c r="M143" s="77"/>
      <c r="N143" s="78"/>
      <c r="O143" s="79"/>
      <c r="P143" s="88">
        <f t="shared" si="19"/>
        <v>0</v>
      </c>
      <c r="Q143" s="77"/>
      <c r="R143" s="88">
        <f t="shared" si="20"/>
        <v>0</v>
      </c>
      <c r="S143" s="80"/>
      <c r="T143" s="80"/>
      <c r="U143" s="80"/>
      <c r="V143" s="81">
        <f t="shared" si="23"/>
        <v>0</v>
      </c>
      <c r="W143" s="80">
        <v>0</v>
      </c>
      <c r="X143" s="81">
        <f t="shared" si="18"/>
        <v>0</v>
      </c>
      <c r="Y143" s="82">
        <f t="shared" si="21"/>
        <v>0</v>
      </c>
      <c r="Z143" s="89">
        <f t="shared" si="16"/>
        <v>0</v>
      </c>
      <c r="AA143" s="85">
        <f t="shared" si="22"/>
        <v>0</v>
      </c>
      <c r="AB143" s="65">
        <v>0</v>
      </c>
      <c r="AC143" s="82"/>
    </row>
    <row r="144" spans="1:29" ht="15.75" customHeight="1" x14ac:dyDescent="0.25">
      <c r="A144" s="69" t="s">
        <v>484</v>
      </c>
      <c r="B144" s="70" t="s">
        <v>485</v>
      </c>
      <c r="C144" s="71"/>
      <c r="D144" s="71"/>
      <c r="E144" s="70" t="s">
        <v>442</v>
      </c>
      <c r="F144" s="72">
        <v>4.2930000000000001</v>
      </c>
      <c r="G144" s="73">
        <v>55</v>
      </c>
      <c r="H144" s="73">
        <v>11</v>
      </c>
      <c r="I144" s="74">
        <v>52.714285714285715</v>
      </c>
      <c r="J144" s="74">
        <v>73.8</v>
      </c>
      <c r="K144" s="75" t="s">
        <v>71</v>
      </c>
      <c r="L144" s="76" t="s">
        <v>104</v>
      </c>
      <c r="M144" s="77"/>
      <c r="N144" s="78"/>
      <c r="O144" s="79"/>
      <c r="P144" s="88">
        <f t="shared" si="19"/>
        <v>0</v>
      </c>
      <c r="Q144" s="77"/>
      <c r="R144" s="88">
        <f t="shared" si="20"/>
        <v>0</v>
      </c>
      <c r="S144" s="80"/>
      <c r="T144" s="80"/>
      <c r="U144" s="80"/>
      <c r="V144" s="81">
        <f t="shared" si="23"/>
        <v>0</v>
      </c>
      <c r="W144" s="80">
        <v>0</v>
      </c>
      <c r="X144" s="81">
        <f t="shared" si="18"/>
        <v>0</v>
      </c>
      <c r="Y144" s="82">
        <f t="shared" si="21"/>
        <v>0</v>
      </c>
      <c r="Z144" s="89">
        <f t="shared" si="16"/>
        <v>0</v>
      </c>
      <c r="AA144" s="85">
        <f t="shared" si="22"/>
        <v>0</v>
      </c>
      <c r="AB144" s="65">
        <v>0</v>
      </c>
      <c r="AC144" s="82"/>
    </row>
    <row r="145" spans="1:29" ht="15.75" customHeight="1" x14ac:dyDescent="0.25">
      <c r="A145" s="69" t="s">
        <v>486</v>
      </c>
      <c r="B145" s="70" t="s">
        <v>486</v>
      </c>
      <c r="C145" s="71"/>
      <c r="D145" s="71"/>
      <c r="E145" s="70" t="s">
        <v>462</v>
      </c>
      <c r="F145" s="72">
        <v>1.08</v>
      </c>
      <c r="G145" s="73">
        <v>12800</v>
      </c>
      <c r="H145" s="73">
        <v>800</v>
      </c>
      <c r="I145" s="74">
        <v>87</v>
      </c>
      <c r="J145" s="74">
        <v>121.8</v>
      </c>
      <c r="K145" s="75" t="s">
        <v>71</v>
      </c>
      <c r="L145" s="76" t="s">
        <v>72</v>
      </c>
      <c r="M145" s="77"/>
      <c r="N145" s="78"/>
      <c r="O145" s="79"/>
      <c r="P145" s="88">
        <f t="shared" si="19"/>
        <v>0</v>
      </c>
      <c r="Q145" s="77"/>
      <c r="R145" s="88">
        <f t="shared" si="20"/>
        <v>0</v>
      </c>
      <c r="S145" s="80"/>
      <c r="T145" s="80"/>
      <c r="U145" s="80"/>
      <c r="V145" s="81">
        <f t="shared" si="23"/>
        <v>0</v>
      </c>
      <c r="W145" s="80">
        <v>0</v>
      </c>
      <c r="X145" s="81">
        <f t="shared" si="18"/>
        <v>0</v>
      </c>
      <c r="Y145" s="82">
        <f t="shared" si="21"/>
        <v>0</v>
      </c>
      <c r="Z145" s="89">
        <f t="shared" si="16"/>
        <v>0</v>
      </c>
      <c r="AA145" s="85">
        <f t="shared" si="22"/>
        <v>0</v>
      </c>
      <c r="AB145" s="65">
        <v>0</v>
      </c>
      <c r="AC145" s="82"/>
    </row>
    <row r="146" spans="1:29" ht="15.75" customHeight="1" x14ac:dyDescent="0.25">
      <c r="A146" s="69" t="s">
        <v>487</v>
      </c>
      <c r="B146" s="70" t="s">
        <v>487</v>
      </c>
      <c r="C146" s="83"/>
      <c r="D146" s="83"/>
      <c r="E146" s="70" t="s">
        <v>488</v>
      </c>
      <c r="F146" s="72">
        <v>3.7440000000000002</v>
      </c>
      <c r="G146" s="73">
        <v>78</v>
      </c>
      <c r="H146" s="73">
        <v>26</v>
      </c>
      <c r="I146" s="74">
        <v>77</v>
      </c>
      <c r="J146" s="74">
        <v>107.8</v>
      </c>
      <c r="K146" s="75" t="s">
        <v>71</v>
      </c>
      <c r="L146" s="76" t="s">
        <v>72</v>
      </c>
      <c r="M146" s="77">
        <v>0</v>
      </c>
      <c r="N146" s="87">
        <f>M146*F146</f>
        <v>0</v>
      </c>
      <c r="O146" s="84"/>
      <c r="P146" s="88">
        <f t="shared" si="19"/>
        <v>0</v>
      </c>
      <c r="Q146" s="84">
        <v>0</v>
      </c>
      <c r="R146" s="88">
        <f t="shared" si="20"/>
        <v>0</v>
      </c>
      <c r="S146" s="80"/>
      <c r="T146" s="80"/>
      <c r="U146" s="80"/>
      <c r="V146" s="81">
        <f t="shared" si="23"/>
        <v>0</v>
      </c>
      <c r="W146" s="80">
        <v>0</v>
      </c>
      <c r="X146" s="81">
        <f t="shared" si="18"/>
        <v>0</v>
      </c>
      <c r="Y146" s="82">
        <f t="shared" si="21"/>
        <v>0</v>
      </c>
      <c r="Z146" s="89">
        <f t="shared" si="16"/>
        <v>0</v>
      </c>
      <c r="AA146" s="85">
        <f t="shared" si="22"/>
        <v>0</v>
      </c>
      <c r="AB146" s="65">
        <v>0</v>
      </c>
      <c r="AC146" s="82"/>
    </row>
    <row r="147" spans="1:29" ht="15.75" customHeight="1" x14ac:dyDescent="0.25">
      <c r="A147" s="69" t="s">
        <v>489</v>
      </c>
      <c r="B147" s="70" t="s">
        <v>489</v>
      </c>
      <c r="C147" s="71"/>
      <c r="D147" s="71"/>
      <c r="E147" s="70" t="s">
        <v>471</v>
      </c>
      <c r="F147" s="72">
        <v>0.54</v>
      </c>
      <c r="G147" s="73">
        <v>394</v>
      </c>
      <c r="H147" s="73">
        <v>394</v>
      </c>
      <c r="I147" s="74">
        <v>27.714285714285715</v>
      </c>
      <c r="J147" s="74">
        <v>38.799999999999997</v>
      </c>
      <c r="K147" s="75" t="s">
        <v>71</v>
      </c>
      <c r="L147" s="76" t="s">
        <v>72</v>
      </c>
      <c r="M147" s="77"/>
      <c r="N147" s="78"/>
      <c r="O147" s="79"/>
      <c r="P147" s="88">
        <f t="shared" si="19"/>
        <v>0</v>
      </c>
      <c r="Q147" s="77"/>
      <c r="R147" s="88">
        <f t="shared" si="20"/>
        <v>0</v>
      </c>
      <c r="S147" s="80"/>
      <c r="T147" s="80"/>
      <c r="U147" s="80"/>
      <c r="V147" s="81">
        <f t="shared" si="23"/>
        <v>0</v>
      </c>
      <c r="W147" s="80">
        <v>394</v>
      </c>
      <c r="X147" s="81">
        <f t="shared" si="18"/>
        <v>212.76000000000002</v>
      </c>
      <c r="Y147" s="82">
        <f t="shared" si="21"/>
        <v>394</v>
      </c>
      <c r="Z147" s="89">
        <f t="shared" si="16"/>
        <v>212.76000000000002</v>
      </c>
      <c r="AA147" s="85">
        <f t="shared" si="22"/>
        <v>1</v>
      </c>
      <c r="AB147" s="65">
        <v>0</v>
      </c>
      <c r="AC147" s="82"/>
    </row>
    <row r="148" spans="1:29" ht="15.75" customHeight="1" x14ac:dyDescent="0.25">
      <c r="A148" s="69" t="s">
        <v>490</v>
      </c>
      <c r="B148" s="70" t="s">
        <v>490</v>
      </c>
      <c r="C148" s="71"/>
      <c r="D148" s="71"/>
      <c r="E148" s="70" t="s">
        <v>70</v>
      </c>
      <c r="F148" s="72">
        <v>0.95400000000000007</v>
      </c>
      <c r="G148" s="73">
        <v>1200</v>
      </c>
      <c r="H148" s="73">
        <v>1200</v>
      </c>
      <c r="I148" s="74">
        <v>87</v>
      </c>
      <c r="J148" s="74">
        <v>121.8</v>
      </c>
      <c r="K148" s="75" t="s">
        <v>71</v>
      </c>
      <c r="L148" s="76" t="s">
        <v>72</v>
      </c>
      <c r="M148" s="77"/>
      <c r="N148" s="78"/>
      <c r="O148" s="79"/>
      <c r="P148" s="88">
        <f t="shared" si="19"/>
        <v>0</v>
      </c>
      <c r="Q148" s="77"/>
      <c r="R148" s="88">
        <f t="shared" si="20"/>
        <v>0</v>
      </c>
      <c r="S148" s="80"/>
      <c r="T148" s="80"/>
      <c r="U148" s="80"/>
      <c r="V148" s="81">
        <f t="shared" si="23"/>
        <v>0</v>
      </c>
      <c r="W148" s="80">
        <v>0</v>
      </c>
      <c r="X148" s="81">
        <f t="shared" si="18"/>
        <v>0</v>
      </c>
      <c r="Y148" s="82">
        <f t="shared" si="21"/>
        <v>0</v>
      </c>
      <c r="Z148" s="89">
        <f t="shared" si="16"/>
        <v>0</v>
      </c>
      <c r="AA148" s="85">
        <f t="shared" si="22"/>
        <v>0</v>
      </c>
      <c r="AB148" s="65">
        <v>0</v>
      </c>
      <c r="AC148" s="82"/>
    </row>
    <row r="149" spans="1:29" ht="15.75" customHeight="1" x14ac:dyDescent="0.25">
      <c r="A149" s="69" t="s">
        <v>491</v>
      </c>
      <c r="B149" s="70" t="s">
        <v>491</v>
      </c>
      <c r="C149" s="71"/>
      <c r="D149" s="71"/>
      <c r="E149" s="70" t="s">
        <v>70</v>
      </c>
      <c r="F149" s="72">
        <v>0.621</v>
      </c>
      <c r="G149" s="73">
        <v>12800</v>
      </c>
      <c r="H149" s="73">
        <v>1600</v>
      </c>
      <c r="I149" s="74">
        <v>87</v>
      </c>
      <c r="J149" s="74">
        <v>121.8</v>
      </c>
      <c r="K149" s="75" t="s">
        <v>71</v>
      </c>
      <c r="L149" s="76" t="s">
        <v>72</v>
      </c>
      <c r="M149" s="77"/>
      <c r="N149" s="78"/>
      <c r="O149" s="79"/>
      <c r="P149" s="88">
        <f t="shared" si="19"/>
        <v>0</v>
      </c>
      <c r="Q149" s="77"/>
      <c r="R149" s="88">
        <f t="shared" si="20"/>
        <v>0</v>
      </c>
      <c r="S149" s="80"/>
      <c r="T149" s="80"/>
      <c r="U149" s="80"/>
      <c r="V149" s="81">
        <f t="shared" si="23"/>
        <v>0</v>
      </c>
      <c r="W149" s="80">
        <v>0</v>
      </c>
      <c r="X149" s="81">
        <f t="shared" si="18"/>
        <v>0</v>
      </c>
      <c r="Y149" s="82">
        <f t="shared" si="21"/>
        <v>0</v>
      </c>
      <c r="Z149" s="89">
        <f t="shared" si="16"/>
        <v>0</v>
      </c>
      <c r="AA149" s="85">
        <f t="shared" si="22"/>
        <v>0</v>
      </c>
      <c r="AB149" s="65">
        <v>0</v>
      </c>
      <c r="AC149" s="82"/>
    </row>
    <row r="150" spans="1:29" ht="15.75" customHeight="1" x14ac:dyDescent="0.25">
      <c r="A150" s="115" t="s">
        <v>492</v>
      </c>
      <c r="B150" s="116" t="s">
        <v>492</v>
      </c>
      <c r="C150" s="117"/>
      <c r="D150" s="117"/>
      <c r="E150" s="116" t="s">
        <v>476</v>
      </c>
      <c r="F150" s="118">
        <v>0.45</v>
      </c>
      <c r="G150" s="119">
        <v>540</v>
      </c>
      <c r="H150" s="119">
        <v>180</v>
      </c>
      <c r="I150" s="120">
        <v>97</v>
      </c>
      <c r="J150" s="120">
        <v>135.79999999999998</v>
      </c>
      <c r="K150" s="121" t="s">
        <v>71</v>
      </c>
      <c r="L150" s="122" t="s">
        <v>72</v>
      </c>
      <c r="M150" s="77"/>
      <c r="N150" s="78"/>
      <c r="O150" s="79"/>
      <c r="P150" s="88">
        <f t="shared" si="19"/>
        <v>0</v>
      </c>
      <c r="Q150" s="77"/>
      <c r="R150" s="88">
        <f t="shared" si="20"/>
        <v>0</v>
      </c>
      <c r="S150" s="80"/>
      <c r="T150" s="80"/>
      <c r="U150" s="80"/>
      <c r="V150" s="81">
        <f t="shared" si="23"/>
        <v>0</v>
      </c>
      <c r="W150" s="80">
        <v>0</v>
      </c>
      <c r="X150" s="81">
        <f t="shared" si="18"/>
        <v>0</v>
      </c>
      <c r="Y150" s="82">
        <f t="shared" si="21"/>
        <v>0</v>
      </c>
      <c r="Z150" s="89">
        <f t="shared" si="16"/>
        <v>0</v>
      </c>
      <c r="AA150" s="85">
        <f t="shared" si="22"/>
        <v>0</v>
      </c>
      <c r="AB150" s="65">
        <v>0</v>
      </c>
      <c r="AC150" s="82"/>
    </row>
    <row r="151" spans="1:29" s="130" customFormat="1" ht="15.95" customHeight="1" x14ac:dyDescent="0.25">
      <c r="A151" s="123"/>
      <c r="B151" s="123"/>
      <c r="C151" s="123"/>
      <c r="D151" s="123"/>
      <c r="E151" s="123" t="s">
        <v>493</v>
      </c>
      <c r="F151" s="124">
        <v>2533</v>
      </c>
      <c r="G151" s="125">
        <v>96</v>
      </c>
      <c r="H151" s="125">
        <v>96</v>
      </c>
      <c r="I151" s="125"/>
      <c r="J151" s="125"/>
      <c r="K151" s="126"/>
      <c r="L151" s="126"/>
      <c r="M151" s="127">
        <v>0</v>
      </c>
      <c r="N151" s="128">
        <f>M151*F151</f>
        <v>0</v>
      </c>
      <c r="O151" s="127"/>
      <c r="P151" s="88">
        <f t="shared" si="19"/>
        <v>0</v>
      </c>
      <c r="Q151" s="127">
        <v>0</v>
      </c>
      <c r="R151" s="88">
        <f t="shared" si="20"/>
        <v>0</v>
      </c>
      <c r="S151" s="127"/>
      <c r="T151" s="127"/>
      <c r="U151" s="127">
        <v>0</v>
      </c>
      <c r="V151" s="81">
        <f t="shared" si="23"/>
        <v>0</v>
      </c>
      <c r="W151" s="80">
        <v>0</v>
      </c>
      <c r="X151" s="81">
        <f t="shared" si="18"/>
        <v>0</v>
      </c>
      <c r="Y151" s="82">
        <f t="shared" si="21"/>
        <v>0</v>
      </c>
      <c r="Z151" s="89">
        <f t="shared" si="16"/>
        <v>0</v>
      </c>
      <c r="AA151" s="85">
        <f t="shared" si="22"/>
        <v>0</v>
      </c>
      <c r="AB151" s="129"/>
    </row>
    <row r="152" spans="1:29" s="130" customFormat="1" ht="12" customHeight="1" x14ac:dyDescent="0.2">
      <c r="A152" s="131"/>
      <c r="B152" s="131"/>
      <c r="C152" s="131"/>
      <c r="D152" s="131"/>
      <c r="E152" s="131"/>
      <c r="F152" s="132"/>
      <c r="G152" s="133"/>
      <c r="H152" s="133"/>
      <c r="I152" s="133"/>
      <c r="J152" s="133"/>
      <c r="K152" s="129"/>
      <c r="L152" s="129"/>
      <c r="M152" s="134"/>
      <c r="N152" s="135"/>
      <c r="O152" s="134"/>
      <c r="P152" s="136"/>
      <c r="Q152" s="134"/>
      <c r="R152" s="136"/>
      <c r="S152" s="131"/>
      <c r="T152" s="131"/>
      <c r="U152" s="131"/>
      <c r="V152" s="131"/>
      <c r="W152" s="131"/>
      <c r="X152" s="131"/>
      <c r="AB152" s="129"/>
    </row>
    <row r="153" spans="1:29" x14ac:dyDescent="0.2">
      <c r="K153" s="140" t="s">
        <v>494</v>
      </c>
      <c r="N153" s="141">
        <f>SUM(N7:N151)</f>
        <v>319418.34900000005</v>
      </c>
      <c r="O153" s="30"/>
      <c r="P153" s="142">
        <f>SUM(P7:P151)</f>
        <v>428029.00599999999</v>
      </c>
      <c r="R153" s="142">
        <f>SUM(R7:R151)</f>
        <v>85863.254000000044</v>
      </c>
      <c r="T153" s="142">
        <f>SUM(T7:T151)</f>
        <v>26341.224000000002</v>
      </c>
      <c r="V153" s="142">
        <f>SUM(V7:V151)</f>
        <v>142856.845</v>
      </c>
      <c r="X153" s="142">
        <f>SUM(X7:X151)</f>
        <v>149211.462</v>
      </c>
      <c r="Z153" s="142">
        <f>SUM(Z7:Z151)</f>
        <v>1155181.5399999996</v>
      </c>
    </row>
    <row r="157" spans="1:29" x14ac:dyDescent="0.2">
      <c r="A157" s="137" t="s">
        <v>495</v>
      </c>
    </row>
    <row r="162" spans="2:24" x14ac:dyDescent="0.2">
      <c r="B162" s="21"/>
      <c r="C162" s="21"/>
      <c r="D162" s="21"/>
      <c r="E162" s="21"/>
      <c r="F162" s="21"/>
      <c r="G162" s="21"/>
      <c r="H162" s="21"/>
      <c r="I162" s="21"/>
      <c r="J162" s="21"/>
      <c r="K162" s="21"/>
      <c r="L162" s="21"/>
      <c r="S162" s="21"/>
      <c r="T162" s="21"/>
      <c r="U162" s="21"/>
      <c r="V162" s="21"/>
      <c r="W162" s="21"/>
      <c r="X162" s="21"/>
    </row>
    <row r="163" spans="2:24" x14ac:dyDescent="0.2">
      <c r="B163" s="21"/>
      <c r="C163" s="21"/>
      <c r="D163" s="21"/>
      <c r="E163" s="21"/>
      <c r="F163" s="21"/>
      <c r="G163" s="21"/>
      <c r="H163" s="21"/>
      <c r="I163" s="21"/>
      <c r="J163" s="21"/>
      <c r="K163" s="21"/>
      <c r="L163" s="21"/>
      <c r="S163" s="21"/>
      <c r="T163" s="21"/>
      <c r="U163" s="21"/>
      <c r="V163" s="21"/>
      <c r="W163" s="21"/>
      <c r="X163" s="21"/>
    </row>
    <row r="164" spans="2:24" x14ac:dyDescent="0.2">
      <c r="B164" s="21"/>
      <c r="C164" s="21"/>
      <c r="D164" s="21"/>
      <c r="E164" s="21"/>
      <c r="F164" s="21"/>
      <c r="G164" s="21"/>
      <c r="H164" s="21"/>
      <c r="I164" s="21"/>
      <c r="J164" s="21"/>
      <c r="K164" s="21"/>
      <c r="L164" s="21"/>
      <c r="S164" s="21"/>
      <c r="T164" s="21"/>
      <c r="U164" s="21"/>
      <c r="V164" s="21"/>
      <c r="W164" s="21"/>
      <c r="X164" s="21"/>
    </row>
    <row r="165" spans="2:24" x14ac:dyDescent="0.2">
      <c r="B165" s="21"/>
      <c r="C165" s="21"/>
      <c r="D165" s="21"/>
      <c r="E165" s="21"/>
      <c r="F165" s="21"/>
      <c r="G165" s="21"/>
      <c r="H165" s="21"/>
      <c r="I165" s="21"/>
      <c r="J165" s="21"/>
      <c r="K165" s="21"/>
      <c r="L165" s="21"/>
      <c r="S165" s="21"/>
      <c r="T165" s="21"/>
      <c r="U165" s="21"/>
      <c r="V165" s="21"/>
      <c r="W165" s="21"/>
      <c r="X165" s="21"/>
    </row>
  </sheetData>
  <mergeCells count="8">
    <mergeCell ref="A1:E1"/>
    <mergeCell ref="F1:L1"/>
    <mergeCell ref="B2:E2"/>
    <mergeCell ref="F2:L3"/>
    <mergeCell ref="B3:E3"/>
    <mergeCell ref="B4:E4"/>
    <mergeCell ref="G4:L5"/>
    <mergeCell ref="B5:E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95B31-6176-45AF-B3E2-2E881E67025B}">
  <dimension ref="A1:Z173"/>
  <sheetViews>
    <sheetView workbookViewId="0">
      <selection activeCell="C20" sqref="C20"/>
    </sheetView>
  </sheetViews>
  <sheetFormatPr defaultColWidth="9.5703125" defaultRowHeight="12.75" x14ac:dyDescent="0.2"/>
  <cols>
    <col min="1" max="1" width="16.140625" style="143" customWidth="1"/>
    <col min="2" max="2" width="18.5703125" style="143" customWidth="1"/>
    <col min="3" max="3" width="31.140625" style="144" customWidth="1"/>
    <col min="4" max="4" width="11.42578125" style="145" customWidth="1"/>
    <col min="5" max="5" width="9.5703125" style="146"/>
    <col min="6" max="6" width="8" style="146" customWidth="1"/>
    <col min="7" max="7" width="9.42578125" style="146" customWidth="1"/>
    <col min="8" max="9" width="9.5703125" style="146"/>
    <col min="10" max="14" width="12.5703125" style="145" customWidth="1"/>
    <col min="15" max="18" width="12.5703125" style="145" hidden="1" customWidth="1"/>
    <col min="19" max="19" width="11.5703125" style="143" customWidth="1"/>
    <col min="20" max="20" width="9.5703125" style="143"/>
    <col min="21" max="21" width="8.5703125" style="143" hidden="1" customWidth="1"/>
    <col min="22" max="22" width="9.42578125" style="143" hidden="1" customWidth="1"/>
    <col min="23" max="23" width="12" style="143" hidden="1" customWidth="1"/>
    <col min="24" max="24" width="11.5703125" style="143" customWidth="1"/>
    <col min="25" max="25" width="26.85546875" style="143" customWidth="1"/>
    <col min="26" max="16384" width="9.5703125" style="143"/>
  </cols>
  <sheetData>
    <row r="1" spans="1:26" x14ac:dyDescent="0.2">
      <c r="A1" s="143" t="s">
        <v>496</v>
      </c>
    </row>
    <row r="3" spans="1:26" ht="51" x14ac:dyDescent="0.2">
      <c r="A3" s="147" t="s">
        <v>497</v>
      </c>
      <c r="B3" s="147" t="s">
        <v>498</v>
      </c>
      <c r="C3" s="147" t="s">
        <v>45</v>
      </c>
      <c r="D3" s="148" t="s">
        <v>499</v>
      </c>
      <c r="E3" s="149" t="s">
        <v>3</v>
      </c>
      <c r="F3" s="150" t="s">
        <v>4</v>
      </c>
      <c r="G3" s="151" t="s">
        <v>5</v>
      </c>
      <c r="H3" s="152" t="s">
        <v>6</v>
      </c>
      <c r="I3" s="153" t="s">
        <v>7</v>
      </c>
      <c r="J3" s="148" t="s">
        <v>500</v>
      </c>
      <c r="K3" s="150" t="s">
        <v>501</v>
      </c>
      <c r="L3" s="151" t="s">
        <v>502</v>
      </c>
      <c r="M3" s="152" t="s">
        <v>60</v>
      </c>
      <c r="N3" s="153" t="s">
        <v>503</v>
      </c>
      <c r="O3" s="150" t="s">
        <v>4</v>
      </c>
      <c r="P3" s="151" t="s">
        <v>5</v>
      </c>
      <c r="Q3" s="152" t="s">
        <v>6</v>
      </c>
      <c r="R3" s="153" t="s">
        <v>7</v>
      </c>
      <c r="S3" s="147" t="s">
        <v>504</v>
      </c>
      <c r="T3" s="147" t="s">
        <v>505</v>
      </c>
      <c r="U3" s="154" t="s">
        <v>506</v>
      </c>
      <c r="V3" s="154" t="s">
        <v>507</v>
      </c>
      <c r="W3" s="147" t="s">
        <v>508</v>
      </c>
      <c r="X3" s="147" t="s">
        <v>509</v>
      </c>
      <c r="Y3" s="155" t="s">
        <v>510</v>
      </c>
      <c r="Z3" s="155" t="s">
        <v>511</v>
      </c>
    </row>
    <row r="4" spans="1:26" s="165" customFormat="1" ht="12" customHeight="1" x14ac:dyDescent="0.2">
      <c r="A4" s="156" t="s">
        <v>68</v>
      </c>
      <c r="B4" s="157" t="s">
        <v>69</v>
      </c>
      <c r="C4" s="158" t="s">
        <v>70</v>
      </c>
      <c r="D4" s="159">
        <v>1.4017500000000001</v>
      </c>
      <c r="E4" s="160">
        <v>0</v>
      </c>
      <c r="F4" s="160">
        <v>0</v>
      </c>
      <c r="G4" s="160">
        <v>0</v>
      </c>
      <c r="H4" s="160">
        <v>0</v>
      </c>
      <c r="I4" s="160"/>
      <c r="J4" s="159">
        <f>$D4*E4</f>
        <v>0</v>
      </c>
      <c r="K4" s="159">
        <f>$D4*F4</f>
        <v>0</v>
      </c>
      <c r="L4" s="159">
        <f>$D4*G4</f>
        <v>0</v>
      </c>
      <c r="M4" s="159">
        <f>$D4*H4</f>
        <v>0</v>
      </c>
      <c r="N4" s="159">
        <f>$D4*I4</f>
        <v>0</v>
      </c>
      <c r="O4" s="159">
        <v>0</v>
      </c>
      <c r="P4" s="159">
        <f t="shared" ref="P4:R35" si="0">J4*K4</f>
        <v>0</v>
      </c>
      <c r="Q4" s="159">
        <f t="shared" si="0"/>
        <v>0</v>
      </c>
      <c r="R4" s="159">
        <f t="shared" si="0"/>
        <v>0</v>
      </c>
      <c r="S4" s="161">
        <v>3000</v>
      </c>
      <c r="T4" s="161">
        <v>3000</v>
      </c>
      <c r="U4" s="162">
        <v>43</v>
      </c>
      <c r="V4" s="162">
        <v>61</v>
      </c>
      <c r="W4" s="163" t="s">
        <v>512</v>
      </c>
      <c r="X4" s="161" t="s">
        <v>72</v>
      </c>
      <c r="Y4" s="164" t="s">
        <v>513</v>
      </c>
      <c r="Z4" s="161" t="s">
        <v>514</v>
      </c>
    </row>
    <row r="5" spans="1:26" s="165" customFormat="1" ht="12" customHeight="1" x14ac:dyDescent="0.2">
      <c r="A5" s="156" t="s">
        <v>74</v>
      </c>
      <c r="B5" s="157" t="s">
        <v>75</v>
      </c>
      <c r="C5" s="166" t="s">
        <v>76</v>
      </c>
      <c r="D5" s="159">
        <v>22.742999999999999</v>
      </c>
      <c r="E5" s="160">
        <v>160</v>
      </c>
      <c r="F5" s="160">
        <v>30</v>
      </c>
      <c r="G5" s="160">
        <v>0</v>
      </c>
      <c r="H5" s="160">
        <v>0</v>
      </c>
      <c r="I5" s="160"/>
      <c r="J5" s="159">
        <f t="shared" ref="J5:N40" si="1">$D5*E5</f>
        <v>3638.8799999999997</v>
      </c>
      <c r="K5" s="159">
        <f t="shared" si="1"/>
        <v>682.29</v>
      </c>
      <c r="L5" s="159">
        <f t="shared" si="1"/>
        <v>0</v>
      </c>
      <c r="M5" s="159">
        <f t="shared" si="1"/>
        <v>0</v>
      </c>
      <c r="N5" s="159">
        <f t="shared" si="1"/>
        <v>0</v>
      </c>
      <c r="O5" s="159">
        <v>682.29</v>
      </c>
      <c r="P5" s="159">
        <f t="shared" si="0"/>
        <v>2482771.4351999997</v>
      </c>
      <c r="Q5" s="159">
        <f t="shared" si="0"/>
        <v>0</v>
      </c>
      <c r="R5" s="159">
        <f t="shared" si="0"/>
        <v>0</v>
      </c>
      <c r="S5" s="161">
        <v>12</v>
      </c>
      <c r="T5" s="161">
        <v>1</v>
      </c>
      <c r="U5" s="162">
        <v>37.714285714285715</v>
      </c>
      <c r="V5" s="162">
        <v>52.8</v>
      </c>
      <c r="W5" s="161" t="s">
        <v>512</v>
      </c>
      <c r="X5" s="161" t="s">
        <v>77</v>
      </c>
      <c r="Y5" s="161"/>
      <c r="Z5" s="161"/>
    </row>
    <row r="6" spans="1:26" s="165" customFormat="1" ht="12" customHeight="1" x14ac:dyDescent="0.2">
      <c r="A6" s="156" t="s">
        <v>78</v>
      </c>
      <c r="B6" s="157" t="s">
        <v>79</v>
      </c>
      <c r="C6" s="158" t="s">
        <v>515</v>
      </c>
      <c r="D6" s="159">
        <v>9.2249999999999996</v>
      </c>
      <c r="E6" s="160">
        <v>1000</v>
      </c>
      <c r="F6" s="160">
        <v>1000</v>
      </c>
      <c r="G6" s="160">
        <v>0</v>
      </c>
      <c r="H6" s="160">
        <v>0</v>
      </c>
      <c r="I6" s="160"/>
      <c r="J6" s="159">
        <f t="shared" si="1"/>
        <v>9225</v>
      </c>
      <c r="K6" s="159">
        <f t="shared" si="1"/>
        <v>9225</v>
      </c>
      <c r="L6" s="159">
        <f t="shared" si="1"/>
        <v>0</v>
      </c>
      <c r="M6" s="159">
        <f t="shared" si="1"/>
        <v>0</v>
      </c>
      <c r="N6" s="159">
        <f t="shared" si="1"/>
        <v>0</v>
      </c>
      <c r="O6" s="159">
        <v>9225</v>
      </c>
      <c r="P6" s="159">
        <f t="shared" si="0"/>
        <v>85100625</v>
      </c>
      <c r="Q6" s="159">
        <f t="shared" si="0"/>
        <v>0</v>
      </c>
      <c r="R6" s="159">
        <f t="shared" si="0"/>
        <v>0</v>
      </c>
      <c r="S6" s="161">
        <v>1000</v>
      </c>
      <c r="T6" s="161">
        <v>1000</v>
      </c>
      <c r="U6" s="162">
        <v>38</v>
      </c>
      <c r="V6" s="162">
        <v>54</v>
      </c>
      <c r="W6" s="161" t="s">
        <v>512</v>
      </c>
      <c r="X6" s="161" t="s">
        <v>81</v>
      </c>
      <c r="Y6" s="161"/>
      <c r="Z6" s="161"/>
    </row>
    <row r="7" spans="1:26" s="165" customFormat="1" ht="12" customHeight="1" x14ac:dyDescent="0.2">
      <c r="A7" s="156" t="s">
        <v>82</v>
      </c>
      <c r="B7" s="157" t="s">
        <v>83</v>
      </c>
      <c r="C7" s="166" t="s">
        <v>84</v>
      </c>
      <c r="D7" s="159">
        <v>3.1589999999999998</v>
      </c>
      <c r="E7" s="160">
        <v>0</v>
      </c>
      <c r="F7" s="160">
        <v>0</v>
      </c>
      <c r="G7" s="160">
        <v>0</v>
      </c>
      <c r="H7" s="160">
        <v>0</v>
      </c>
      <c r="I7" s="160"/>
      <c r="J7" s="159">
        <f t="shared" si="1"/>
        <v>0</v>
      </c>
      <c r="K7" s="159">
        <f t="shared" si="1"/>
        <v>0</v>
      </c>
      <c r="L7" s="159">
        <f t="shared" si="1"/>
        <v>0</v>
      </c>
      <c r="M7" s="159">
        <f t="shared" si="1"/>
        <v>0</v>
      </c>
      <c r="N7" s="159">
        <f t="shared" si="1"/>
        <v>0</v>
      </c>
      <c r="O7" s="159">
        <v>0</v>
      </c>
      <c r="P7" s="159">
        <f t="shared" si="0"/>
        <v>0</v>
      </c>
      <c r="Q7" s="159">
        <f t="shared" si="0"/>
        <v>0</v>
      </c>
      <c r="R7" s="159">
        <f t="shared" si="0"/>
        <v>0</v>
      </c>
      <c r="S7" s="161">
        <v>72</v>
      </c>
      <c r="T7" s="161">
        <v>1</v>
      </c>
      <c r="U7" s="162">
        <v>52.714285714285715</v>
      </c>
      <c r="V7" s="162">
        <v>73.8</v>
      </c>
      <c r="W7" s="161" t="s">
        <v>512</v>
      </c>
      <c r="X7" s="161" t="s">
        <v>85</v>
      </c>
      <c r="Y7" s="161"/>
      <c r="Z7" s="161"/>
    </row>
    <row r="8" spans="1:26" s="165" customFormat="1" ht="12" customHeight="1" x14ac:dyDescent="0.2">
      <c r="A8" s="156" t="s">
        <v>87</v>
      </c>
      <c r="B8" s="157" t="s">
        <v>88</v>
      </c>
      <c r="C8" s="158" t="s">
        <v>89</v>
      </c>
      <c r="D8" s="159">
        <v>3.2850000000000001</v>
      </c>
      <c r="E8" s="160">
        <v>0</v>
      </c>
      <c r="F8" s="160">
        <v>0</v>
      </c>
      <c r="G8" s="160">
        <v>0</v>
      </c>
      <c r="H8" s="160">
        <v>0</v>
      </c>
      <c r="I8" s="160"/>
      <c r="J8" s="159">
        <f t="shared" si="1"/>
        <v>0</v>
      </c>
      <c r="K8" s="159">
        <f t="shared" si="1"/>
        <v>0</v>
      </c>
      <c r="L8" s="159">
        <f t="shared" si="1"/>
        <v>0</v>
      </c>
      <c r="M8" s="159">
        <f t="shared" si="1"/>
        <v>0</v>
      </c>
      <c r="N8" s="159">
        <f t="shared" si="1"/>
        <v>0</v>
      </c>
      <c r="O8" s="159">
        <v>0</v>
      </c>
      <c r="P8" s="159">
        <f t="shared" si="0"/>
        <v>0</v>
      </c>
      <c r="Q8" s="159">
        <f t="shared" si="0"/>
        <v>0</v>
      </c>
      <c r="R8" s="159">
        <f t="shared" si="0"/>
        <v>0</v>
      </c>
      <c r="S8" s="161">
        <v>72</v>
      </c>
      <c r="T8" s="161">
        <v>1</v>
      </c>
      <c r="U8" s="162">
        <v>38.428571428571431</v>
      </c>
      <c r="V8" s="162">
        <v>53.8</v>
      </c>
      <c r="W8" s="161" t="s">
        <v>512</v>
      </c>
      <c r="X8" s="161" t="s">
        <v>72</v>
      </c>
      <c r="Y8" s="161"/>
      <c r="Z8" s="161"/>
    </row>
    <row r="9" spans="1:26" s="165" customFormat="1" ht="12" customHeight="1" x14ac:dyDescent="0.2">
      <c r="A9" s="156" t="s">
        <v>91</v>
      </c>
      <c r="B9" s="157" t="s">
        <v>92</v>
      </c>
      <c r="C9" s="158" t="s">
        <v>516</v>
      </c>
      <c r="D9" s="159">
        <v>2.25</v>
      </c>
      <c r="E9" s="160">
        <v>0</v>
      </c>
      <c r="F9" s="160">
        <v>0</v>
      </c>
      <c r="G9" s="160">
        <v>0</v>
      </c>
      <c r="H9" s="160">
        <v>0</v>
      </c>
      <c r="I9" s="160"/>
      <c r="J9" s="159">
        <f t="shared" si="1"/>
        <v>0</v>
      </c>
      <c r="K9" s="159">
        <f t="shared" si="1"/>
        <v>0</v>
      </c>
      <c r="L9" s="159">
        <f t="shared" si="1"/>
        <v>0</v>
      </c>
      <c r="M9" s="159">
        <f t="shared" si="1"/>
        <v>0</v>
      </c>
      <c r="N9" s="159">
        <f t="shared" si="1"/>
        <v>0</v>
      </c>
      <c r="O9" s="159">
        <v>0</v>
      </c>
      <c r="P9" s="159">
        <f t="shared" si="0"/>
        <v>0</v>
      </c>
      <c r="Q9" s="159">
        <f t="shared" si="0"/>
        <v>0</v>
      </c>
      <c r="R9" s="159">
        <f t="shared" si="0"/>
        <v>0</v>
      </c>
      <c r="S9" s="161">
        <v>96</v>
      </c>
      <c r="T9" s="161">
        <v>1</v>
      </c>
      <c r="U9" s="162">
        <v>38.428571428571431</v>
      </c>
      <c r="V9" s="162">
        <v>53.8</v>
      </c>
      <c r="W9" s="161" t="s">
        <v>512</v>
      </c>
      <c r="X9" s="161" t="s">
        <v>72</v>
      </c>
      <c r="Y9" s="161"/>
      <c r="Z9" s="161"/>
    </row>
    <row r="10" spans="1:26" s="165" customFormat="1" ht="12" customHeight="1" x14ac:dyDescent="0.2">
      <c r="A10" s="156" t="s">
        <v>94</v>
      </c>
      <c r="B10" s="157" t="s">
        <v>95</v>
      </c>
      <c r="C10" s="166" t="s">
        <v>517</v>
      </c>
      <c r="D10" s="159">
        <v>1.3916249999999999</v>
      </c>
      <c r="E10" s="160">
        <v>0</v>
      </c>
      <c r="F10" s="160">
        <v>4800</v>
      </c>
      <c r="G10" s="160">
        <v>0</v>
      </c>
      <c r="H10" s="160">
        <v>0</v>
      </c>
      <c r="I10" s="160"/>
      <c r="J10" s="159">
        <f t="shared" si="1"/>
        <v>0</v>
      </c>
      <c r="K10" s="159">
        <f t="shared" si="1"/>
        <v>6679.7999999999993</v>
      </c>
      <c r="L10" s="159">
        <f t="shared" si="1"/>
        <v>0</v>
      </c>
      <c r="M10" s="159">
        <f t="shared" si="1"/>
        <v>0</v>
      </c>
      <c r="N10" s="159">
        <f t="shared" si="1"/>
        <v>0</v>
      </c>
      <c r="O10" s="159">
        <v>6679.7999999999993</v>
      </c>
      <c r="P10" s="159">
        <f t="shared" si="0"/>
        <v>0</v>
      </c>
      <c r="Q10" s="159">
        <f t="shared" si="0"/>
        <v>0</v>
      </c>
      <c r="R10" s="159">
        <f t="shared" si="0"/>
        <v>0</v>
      </c>
      <c r="S10" s="161">
        <v>144</v>
      </c>
      <c r="T10" s="161">
        <v>8</v>
      </c>
      <c r="U10" s="162">
        <v>45</v>
      </c>
      <c r="V10" s="162">
        <v>62.999999999999993</v>
      </c>
      <c r="W10" s="161" t="s">
        <v>512</v>
      </c>
      <c r="X10" s="161" t="s">
        <v>72</v>
      </c>
      <c r="Y10" s="161"/>
      <c r="Z10" s="161"/>
    </row>
    <row r="11" spans="1:26" s="165" customFormat="1" ht="12" customHeight="1" x14ac:dyDescent="0.2">
      <c r="A11" s="156" t="s">
        <v>98</v>
      </c>
      <c r="B11" s="157" t="s">
        <v>99</v>
      </c>
      <c r="C11" s="166" t="s">
        <v>518</v>
      </c>
      <c r="D11" s="159">
        <v>4.3289999999999997</v>
      </c>
      <c r="E11" s="160">
        <v>0</v>
      </c>
      <c r="F11" s="160">
        <v>300</v>
      </c>
      <c r="G11" s="160">
        <v>0</v>
      </c>
      <c r="H11" s="160">
        <v>0</v>
      </c>
      <c r="I11" s="160"/>
      <c r="J11" s="159">
        <f t="shared" si="1"/>
        <v>0</v>
      </c>
      <c r="K11" s="159">
        <f t="shared" si="1"/>
        <v>1298.6999999999998</v>
      </c>
      <c r="L11" s="159">
        <f t="shared" si="1"/>
        <v>0</v>
      </c>
      <c r="M11" s="159">
        <f t="shared" si="1"/>
        <v>0</v>
      </c>
      <c r="N11" s="159">
        <f t="shared" si="1"/>
        <v>0</v>
      </c>
      <c r="O11" s="159">
        <v>1298.6999999999998</v>
      </c>
      <c r="P11" s="159">
        <f t="shared" si="0"/>
        <v>0</v>
      </c>
      <c r="Q11" s="159">
        <f t="shared" si="0"/>
        <v>0</v>
      </c>
      <c r="R11" s="159">
        <f t="shared" si="0"/>
        <v>0</v>
      </c>
      <c r="S11" s="161">
        <v>48</v>
      </c>
      <c r="T11" s="161">
        <v>1</v>
      </c>
      <c r="U11" s="162">
        <v>48.428571428571431</v>
      </c>
      <c r="V11" s="162">
        <v>67.8</v>
      </c>
      <c r="W11" s="161" t="s">
        <v>512</v>
      </c>
      <c r="X11" s="161" t="s">
        <v>77</v>
      </c>
      <c r="Y11" s="161"/>
      <c r="Z11" s="161"/>
    </row>
    <row r="12" spans="1:26" s="165" customFormat="1" ht="12" customHeight="1" x14ac:dyDescent="0.2">
      <c r="A12" s="156" t="s">
        <v>101</v>
      </c>
      <c r="B12" s="157" t="s">
        <v>102</v>
      </c>
      <c r="C12" s="158" t="s">
        <v>519</v>
      </c>
      <c r="D12" s="159">
        <v>7.4880000000000004</v>
      </c>
      <c r="E12" s="160">
        <v>420</v>
      </c>
      <c r="F12" s="160">
        <v>315</v>
      </c>
      <c r="G12" s="160">
        <v>0</v>
      </c>
      <c r="H12" s="160">
        <v>0</v>
      </c>
      <c r="I12" s="160"/>
      <c r="J12" s="159">
        <f t="shared" si="1"/>
        <v>3144.96</v>
      </c>
      <c r="K12" s="159">
        <f t="shared" si="1"/>
        <v>2358.7200000000003</v>
      </c>
      <c r="L12" s="159">
        <f t="shared" si="1"/>
        <v>0</v>
      </c>
      <c r="M12" s="159">
        <f t="shared" si="1"/>
        <v>0</v>
      </c>
      <c r="N12" s="159">
        <f t="shared" si="1"/>
        <v>0</v>
      </c>
      <c r="O12" s="159">
        <v>2358.7200000000003</v>
      </c>
      <c r="P12" s="159">
        <f t="shared" si="0"/>
        <v>7418080.0512000006</v>
      </c>
      <c r="Q12" s="159">
        <f t="shared" si="0"/>
        <v>0</v>
      </c>
      <c r="R12" s="159">
        <f t="shared" si="0"/>
        <v>0</v>
      </c>
      <c r="S12" s="161">
        <v>42</v>
      </c>
      <c r="T12" s="161">
        <v>21</v>
      </c>
      <c r="U12" s="162">
        <v>52.714285714285715</v>
      </c>
      <c r="V12" s="162">
        <v>73.8</v>
      </c>
      <c r="W12" s="161" t="s">
        <v>512</v>
      </c>
      <c r="X12" s="161" t="s">
        <v>104</v>
      </c>
      <c r="Y12" s="161"/>
      <c r="Z12" s="161"/>
    </row>
    <row r="13" spans="1:26" s="165" customFormat="1" ht="12" customHeight="1" x14ac:dyDescent="0.2">
      <c r="A13" s="156" t="s">
        <v>105</v>
      </c>
      <c r="B13" s="157" t="s">
        <v>106</v>
      </c>
      <c r="C13" s="166" t="s">
        <v>520</v>
      </c>
      <c r="D13" s="159">
        <v>8.0280000000000005</v>
      </c>
      <c r="E13" s="160">
        <v>0</v>
      </c>
      <c r="F13" s="160">
        <v>0</v>
      </c>
      <c r="G13" s="160">
        <v>0</v>
      </c>
      <c r="H13" s="160">
        <v>0</v>
      </c>
      <c r="I13" s="160"/>
      <c r="J13" s="159">
        <f t="shared" si="1"/>
        <v>0</v>
      </c>
      <c r="K13" s="159">
        <f t="shared" si="1"/>
        <v>0</v>
      </c>
      <c r="L13" s="159">
        <f t="shared" si="1"/>
        <v>0</v>
      </c>
      <c r="M13" s="159">
        <f t="shared" si="1"/>
        <v>0</v>
      </c>
      <c r="N13" s="159">
        <f t="shared" si="1"/>
        <v>0</v>
      </c>
      <c r="O13" s="159">
        <v>0</v>
      </c>
      <c r="P13" s="159">
        <f t="shared" si="0"/>
        <v>0</v>
      </c>
      <c r="Q13" s="159">
        <f t="shared" si="0"/>
        <v>0</v>
      </c>
      <c r="R13" s="159">
        <f t="shared" si="0"/>
        <v>0</v>
      </c>
      <c r="S13" s="161">
        <v>36</v>
      </c>
      <c r="T13" s="161">
        <v>1</v>
      </c>
      <c r="U13" s="162">
        <v>27.714285714285715</v>
      </c>
      <c r="V13" s="162">
        <v>38.799999999999997</v>
      </c>
      <c r="W13" s="161" t="s">
        <v>512</v>
      </c>
      <c r="X13" s="161" t="s">
        <v>72</v>
      </c>
      <c r="Y13" s="161"/>
      <c r="Z13" s="161"/>
    </row>
    <row r="14" spans="1:26" s="165" customFormat="1" ht="12" customHeight="1" x14ac:dyDescent="0.2">
      <c r="A14" s="156" t="s">
        <v>109</v>
      </c>
      <c r="B14" s="157" t="s">
        <v>110</v>
      </c>
      <c r="C14" s="166" t="s">
        <v>521</v>
      </c>
      <c r="D14" s="159">
        <v>2.6640000000000001</v>
      </c>
      <c r="E14" s="160">
        <v>0</v>
      </c>
      <c r="F14" s="160">
        <v>0</v>
      </c>
      <c r="G14" s="160">
        <v>0</v>
      </c>
      <c r="H14" s="160">
        <v>0</v>
      </c>
      <c r="I14" s="160"/>
      <c r="J14" s="159">
        <f t="shared" si="1"/>
        <v>0</v>
      </c>
      <c r="K14" s="159">
        <f t="shared" si="1"/>
        <v>0</v>
      </c>
      <c r="L14" s="159">
        <f t="shared" si="1"/>
        <v>0</v>
      </c>
      <c r="M14" s="159">
        <f t="shared" si="1"/>
        <v>0</v>
      </c>
      <c r="N14" s="159">
        <f t="shared" si="1"/>
        <v>0</v>
      </c>
      <c r="O14" s="159">
        <v>0</v>
      </c>
      <c r="P14" s="159">
        <f t="shared" si="0"/>
        <v>0</v>
      </c>
      <c r="Q14" s="159">
        <f t="shared" si="0"/>
        <v>0</v>
      </c>
      <c r="R14" s="159">
        <f t="shared" si="0"/>
        <v>0</v>
      </c>
      <c r="S14" s="161">
        <v>495</v>
      </c>
      <c r="T14" s="161">
        <v>1</v>
      </c>
      <c r="U14" s="162">
        <v>55</v>
      </c>
      <c r="V14" s="162">
        <v>77</v>
      </c>
      <c r="W14" s="161" t="s">
        <v>512</v>
      </c>
      <c r="X14" s="161" t="s">
        <v>72</v>
      </c>
      <c r="Y14" s="161"/>
      <c r="Z14" s="161"/>
    </row>
    <row r="15" spans="1:26" s="165" customFormat="1" ht="12" customHeight="1" x14ac:dyDescent="0.2">
      <c r="A15" s="156" t="s">
        <v>113</v>
      </c>
      <c r="B15" s="157" t="s">
        <v>114</v>
      </c>
      <c r="C15" s="166" t="s">
        <v>522</v>
      </c>
      <c r="D15" s="159">
        <v>42.497999999999998</v>
      </c>
      <c r="E15" s="160">
        <v>0</v>
      </c>
      <c r="F15" s="160">
        <v>150</v>
      </c>
      <c r="G15" s="160">
        <v>0</v>
      </c>
      <c r="H15" s="160">
        <v>0</v>
      </c>
      <c r="I15" s="160"/>
      <c r="J15" s="159">
        <f t="shared" si="1"/>
        <v>0</v>
      </c>
      <c r="K15" s="159">
        <f t="shared" si="1"/>
        <v>6374.7</v>
      </c>
      <c r="L15" s="159">
        <f t="shared" si="1"/>
        <v>0</v>
      </c>
      <c r="M15" s="159">
        <f t="shared" si="1"/>
        <v>0</v>
      </c>
      <c r="N15" s="159">
        <f t="shared" si="1"/>
        <v>0</v>
      </c>
      <c r="O15" s="159">
        <v>6374.7</v>
      </c>
      <c r="P15" s="159">
        <f t="shared" si="0"/>
        <v>0</v>
      </c>
      <c r="Q15" s="159">
        <f t="shared" si="0"/>
        <v>0</v>
      </c>
      <c r="R15" s="159">
        <f t="shared" si="0"/>
        <v>0</v>
      </c>
      <c r="S15" s="161">
        <v>12</v>
      </c>
      <c r="T15" s="161">
        <v>1</v>
      </c>
      <c r="U15" s="162">
        <v>52.714285714285715</v>
      </c>
      <c r="V15" s="162">
        <v>73.8</v>
      </c>
      <c r="W15" s="161" t="s">
        <v>512</v>
      </c>
      <c r="X15" s="161" t="s">
        <v>116</v>
      </c>
      <c r="Y15" s="161"/>
      <c r="Z15" s="161"/>
    </row>
    <row r="16" spans="1:26" s="165" customFormat="1" ht="12" customHeight="1" x14ac:dyDescent="0.2">
      <c r="A16" s="156" t="s">
        <v>523</v>
      </c>
      <c r="B16" s="157" t="s">
        <v>524</v>
      </c>
      <c r="C16" s="158" t="s">
        <v>120</v>
      </c>
      <c r="D16" s="159">
        <v>60.858000000000004</v>
      </c>
      <c r="E16" s="160">
        <v>0</v>
      </c>
      <c r="F16" s="160">
        <v>0</v>
      </c>
      <c r="G16" s="160">
        <v>0</v>
      </c>
      <c r="H16" s="160">
        <v>0</v>
      </c>
      <c r="I16" s="160"/>
      <c r="J16" s="159">
        <f t="shared" si="1"/>
        <v>0</v>
      </c>
      <c r="K16" s="159">
        <f t="shared" si="1"/>
        <v>0</v>
      </c>
      <c r="L16" s="159">
        <f t="shared" si="1"/>
        <v>0</v>
      </c>
      <c r="M16" s="159">
        <f t="shared" si="1"/>
        <v>0</v>
      </c>
      <c r="N16" s="159">
        <f t="shared" si="1"/>
        <v>0</v>
      </c>
      <c r="O16" s="159">
        <v>0</v>
      </c>
      <c r="P16" s="159">
        <f t="shared" si="0"/>
        <v>0</v>
      </c>
      <c r="Q16" s="159">
        <f t="shared" si="0"/>
        <v>0</v>
      </c>
      <c r="R16" s="159">
        <f t="shared" si="0"/>
        <v>0</v>
      </c>
      <c r="S16" s="161">
        <v>12</v>
      </c>
      <c r="T16" s="161">
        <v>1</v>
      </c>
      <c r="U16" s="162">
        <v>52.714285714285715</v>
      </c>
      <c r="V16" s="162">
        <v>73.8</v>
      </c>
      <c r="W16" s="161" t="s">
        <v>512</v>
      </c>
      <c r="X16" s="161" t="s">
        <v>104</v>
      </c>
      <c r="Y16" s="161"/>
      <c r="Z16" s="161"/>
    </row>
    <row r="17" spans="1:26" s="165" customFormat="1" ht="12" customHeight="1" x14ac:dyDescent="0.2">
      <c r="A17" s="156" t="s">
        <v>122</v>
      </c>
      <c r="B17" s="157" t="s">
        <v>123</v>
      </c>
      <c r="C17" s="166" t="s">
        <v>124</v>
      </c>
      <c r="D17" s="159">
        <v>4.968</v>
      </c>
      <c r="E17" s="160">
        <v>0</v>
      </c>
      <c r="F17" s="160">
        <v>0</v>
      </c>
      <c r="G17" s="160">
        <v>0</v>
      </c>
      <c r="H17" s="160">
        <v>0</v>
      </c>
      <c r="I17" s="160"/>
      <c r="J17" s="159">
        <f t="shared" si="1"/>
        <v>0</v>
      </c>
      <c r="K17" s="159">
        <f t="shared" si="1"/>
        <v>0</v>
      </c>
      <c r="L17" s="159">
        <f t="shared" si="1"/>
        <v>0</v>
      </c>
      <c r="M17" s="159">
        <f t="shared" si="1"/>
        <v>0</v>
      </c>
      <c r="N17" s="159">
        <f t="shared" si="1"/>
        <v>0</v>
      </c>
      <c r="O17" s="159">
        <v>0</v>
      </c>
      <c r="P17" s="159">
        <f t="shared" si="0"/>
        <v>0</v>
      </c>
      <c r="Q17" s="159">
        <f t="shared" si="0"/>
        <v>0</v>
      </c>
      <c r="R17" s="159">
        <f t="shared" si="0"/>
        <v>0</v>
      </c>
      <c r="S17" s="161">
        <v>48</v>
      </c>
      <c r="T17" s="161">
        <v>1</v>
      </c>
      <c r="U17" s="162">
        <v>38.428571428571431</v>
      </c>
      <c r="V17" s="162">
        <v>53.8</v>
      </c>
      <c r="W17" s="161" t="s">
        <v>512</v>
      </c>
      <c r="X17" s="161" t="s">
        <v>72</v>
      </c>
      <c r="Y17" s="161"/>
      <c r="Z17" s="161"/>
    </row>
    <row r="18" spans="1:26" s="165" customFormat="1" ht="12" customHeight="1" x14ac:dyDescent="0.2">
      <c r="A18" s="166" t="s">
        <v>125</v>
      </c>
      <c r="B18" s="161" t="s">
        <v>126</v>
      </c>
      <c r="C18" s="166" t="s">
        <v>525</v>
      </c>
      <c r="D18" s="167">
        <v>3.12</v>
      </c>
      <c r="E18" s="168">
        <v>0</v>
      </c>
      <c r="F18" s="168">
        <v>300</v>
      </c>
      <c r="G18" s="160">
        <v>0</v>
      </c>
      <c r="H18" s="160">
        <v>0</v>
      </c>
      <c r="I18" s="168"/>
      <c r="J18" s="159">
        <f t="shared" si="1"/>
        <v>0</v>
      </c>
      <c r="K18" s="159">
        <f t="shared" si="1"/>
        <v>936</v>
      </c>
      <c r="L18" s="159">
        <f t="shared" si="1"/>
        <v>0</v>
      </c>
      <c r="M18" s="159">
        <f t="shared" si="1"/>
        <v>0</v>
      </c>
      <c r="N18" s="159">
        <f t="shared" si="1"/>
        <v>0</v>
      </c>
      <c r="O18" s="159">
        <v>936</v>
      </c>
      <c r="P18" s="159">
        <f t="shared" si="0"/>
        <v>0</v>
      </c>
      <c r="Q18" s="159">
        <f t="shared" si="0"/>
        <v>0</v>
      </c>
      <c r="R18" s="159">
        <f t="shared" si="0"/>
        <v>0</v>
      </c>
      <c r="S18" s="169">
        <v>200</v>
      </c>
      <c r="T18" s="169">
        <v>1</v>
      </c>
      <c r="U18" s="170">
        <v>58</v>
      </c>
      <c r="V18" s="170">
        <v>81</v>
      </c>
      <c r="W18" s="169" t="s">
        <v>512</v>
      </c>
      <c r="X18" s="169" t="s">
        <v>72</v>
      </c>
      <c r="Y18" s="161"/>
      <c r="Z18" s="161"/>
    </row>
    <row r="19" spans="1:26" s="165" customFormat="1" ht="12" customHeight="1" x14ac:dyDescent="0.2">
      <c r="A19" s="156" t="s">
        <v>128</v>
      </c>
      <c r="B19" s="157" t="s">
        <v>129</v>
      </c>
      <c r="C19" s="166" t="s">
        <v>526</v>
      </c>
      <c r="D19" s="159">
        <v>10.395000000000001</v>
      </c>
      <c r="E19" s="160">
        <v>0</v>
      </c>
      <c r="F19" s="160">
        <v>0</v>
      </c>
      <c r="G19" s="160">
        <v>0</v>
      </c>
      <c r="H19" s="160">
        <v>0</v>
      </c>
      <c r="I19" s="160"/>
      <c r="J19" s="159">
        <f t="shared" si="1"/>
        <v>0</v>
      </c>
      <c r="K19" s="159">
        <f t="shared" si="1"/>
        <v>0</v>
      </c>
      <c r="L19" s="159">
        <f t="shared" si="1"/>
        <v>0</v>
      </c>
      <c r="M19" s="159">
        <f t="shared" si="1"/>
        <v>0</v>
      </c>
      <c r="N19" s="159">
        <f t="shared" si="1"/>
        <v>0</v>
      </c>
      <c r="O19" s="159">
        <v>0</v>
      </c>
      <c r="P19" s="159">
        <f t="shared" si="0"/>
        <v>0</v>
      </c>
      <c r="Q19" s="159">
        <f t="shared" si="0"/>
        <v>0</v>
      </c>
      <c r="R19" s="159">
        <f t="shared" si="0"/>
        <v>0</v>
      </c>
      <c r="S19" s="161">
        <v>24</v>
      </c>
      <c r="T19" s="161">
        <v>1</v>
      </c>
      <c r="U19" s="162">
        <v>38.428571428571431</v>
      </c>
      <c r="V19" s="162">
        <v>53.8</v>
      </c>
      <c r="W19" s="161" t="s">
        <v>512</v>
      </c>
      <c r="X19" s="161" t="s">
        <v>72</v>
      </c>
      <c r="Y19" s="161"/>
      <c r="Z19" s="161"/>
    </row>
    <row r="20" spans="1:26" s="165" customFormat="1" ht="12" customHeight="1" x14ac:dyDescent="0.2">
      <c r="A20" s="156" t="s">
        <v>131</v>
      </c>
      <c r="B20" s="157" t="s">
        <v>132</v>
      </c>
      <c r="C20" s="166" t="s">
        <v>527</v>
      </c>
      <c r="D20" s="159">
        <v>3.0960000000000001</v>
      </c>
      <c r="E20" s="160">
        <v>0</v>
      </c>
      <c r="F20" s="160">
        <v>2400</v>
      </c>
      <c r="G20" s="160">
        <v>0</v>
      </c>
      <c r="H20" s="160">
        <v>0</v>
      </c>
      <c r="I20" s="160"/>
      <c r="J20" s="159">
        <f t="shared" si="1"/>
        <v>0</v>
      </c>
      <c r="K20" s="159">
        <f t="shared" si="1"/>
        <v>7430.4000000000005</v>
      </c>
      <c r="L20" s="159">
        <f t="shared" si="1"/>
        <v>0</v>
      </c>
      <c r="M20" s="159">
        <f t="shared" si="1"/>
        <v>0</v>
      </c>
      <c r="N20" s="159">
        <f t="shared" si="1"/>
        <v>0</v>
      </c>
      <c r="O20" s="159">
        <v>7430.4000000000005</v>
      </c>
      <c r="P20" s="159">
        <f t="shared" si="0"/>
        <v>0</v>
      </c>
      <c r="Q20" s="159">
        <f t="shared" si="0"/>
        <v>0</v>
      </c>
      <c r="R20" s="159">
        <f t="shared" si="0"/>
        <v>0</v>
      </c>
      <c r="S20" s="161">
        <v>72</v>
      </c>
      <c r="T20" s="161">
        <v>1</v>
      </c>
      <c r="U20" s="162">
        <v>38.428571428571431</v>
      </c>
      <c r="V20" s="162">
        <v>53.8</v>
      </c>
      <c r="W20" s="161" t="s">
        <v>512</v>
      </c>
      <c r="X20" s="161" t="s">
        <v>72</v>
      </c>
      <c r="Y20" s="161"/>
      <c r="Z20" s="161"/>
    </row>
    <row r="21" spans="1:26" s="165" customFormat="1" ht="12" customHeight="1" x14ac:dyDescent="0.2">
      <c r="A21" s="156" t="s">
        <v>133</v>
      </c>
      <c r="B21" s="157" t="s">
        <v>134</v>
      </c>
      <c r="C21" s="158" t="s">
        <v>135</v>
      </c>
      <c r="D21" s="159">
        <v>9</v>
      </c>
      <c r="E21" s="160">
        <v>24</v>
      </c>
      <c r="F21" s="160">
        <v>0</v>
      </c>
      <c r="G21" s="160">
        <v>0</v>
      </c>
      <c r="H21" s="160">
        <v>0</v>
      </c>
      <c r="I21" s="160"/>
      <c r="J21" s="159">
        <f t="shared" si="1"/>
        <v>216</v>
      </c>
      <c r="K21" s="159">
        <f t="shared" si="1"/>
        <v>0</v>
      </c>
      <c r="L21" s="159">
        <f t="shared" si="1"/>
        <v>0</v>
      </c>
      <c r="M21" s="159">
        <f t="shared" si="1"/>
        <v>0</v>
      </c>
      <c r="N21" s="159">
        <f t="shared" si="1"/>
        <v>0</v>
      </c>
      <c r="O21" s="159">
        <v>0</v>
      </c>
      <c r="P21" s="159">
        <f t="shared" si="0"/>
        <v>0</v>
      </c>
      <c r="Q21" s="159">
        <f t="shared" si="0"/>
        <v>0</v>
      </c>
      <c r="R21" s="159">
        <f t="shared" si="0"/>
        <v>0</v>
      </c>
      <c r="S21" s="161">
        <v>24</v>
      </c>
      <c r="T21" s="161">
        <v>1</v>
      </c>
      <c r="U21" s="162">
        <v>32.714285714285715</v>
      </c>
      <c r="V21" s="162">
        <v>45.8</v>
      </c>
      <c r="W21" s="161" t="s">
        <v>512</v>
      </c>
      <c r="X21" s="161" t="s">
        <v>136</v>
      </c>
      <c r="Y21" s="161"/>
      <c r="Z21" s="161"/>
    </row>
    <row r="22" spans="1:26" s="165" customFormat="1" ht="12" customHeight="1" x14ac:dyDescent="0.2">
      <c r="A22" s="156" t="s">
        <v>137</v>
      </c>
      <c r="B22" s="157" t="s">
        <v>138</v>
      </c>
      <c r="C22" s="158" t="s">
        <v>528</v>
      </c>
      <c r="D22" s="159">
        <v>5.5529999999999999</v>
      </c>
      <c r="E22" s="160">
        <v>1000</v>
      </c>
      <c r="F22" s="160">
        <v>1000</v>
      </c>
      <c r="G22" s="160">
        <v>0</v>
      </c>
      <c r="H22" s="160">
        <v>0</v>
      </c>
      <c r="I22" s="160"/>
      <c r="J22" s="159">
        <f t="shared" si="1"/>
        <v>5553</v>
      </c>
      <c r="K22" s="159">
        <f t="shared" si="1"/>
        <v>5553</v>
      </c>
      <c r="L22" s="159">
        <f t="shared" si="1"/>
        <v>0</v>
      </c>
      <c r="M22" s="159">
        <f t="shared" si="1"/>
        <v>0</v>
      </c>
      <c r="N22" s="159">
        <f t="shared" si="1"/>
        <v>0</v>
      </c>
      <c r="O22" s="159">
        <v>5553</v>
      </c>
      <c r="P22" s="159">
        <f t="shared" si="0"/>
        <v>30835809</v>
      </c>
      <c r="Q22" s="159">
        <f t="shared" si="0"/>
        <v>0</v>
      </c>
      <c r="R22" s="159">
        <f t="shared" si="0"/>
        <v>0</v>
      </c>
      <c r="S22" s="161">
        <v>4000</v>
      </c>
      <c r="T22" s="161">
        <v>4000</v>
      </c>
      <c r="U22" s="162">
        <v>95.571428571428569</v>
      </c>
      <c r="V22" s="162">
        <v>133.79999999999998</v>
      </c>
      <c r="W22" s="161" t="s">
        <v>512</v>
      </c>
      <c r="X22" s="161" t="s">
        <v>81</v>
      </c>
      <c r="Y22" s="161"/>
      <c r="Z22" s="161"/>
    </row>
    <row r="23" spans="1:26" s="165" customFormat="1" ht="12" customHeight="1" x14ac:dyDescent="0.2">
      <c r="A23" s="156" t="s">
        <v>141</v>
      </c>
      <c r="B23" s="157" t="s">
        <v>529</v>
      </c>
      <c r="C23" s="166" t="s">
        <v>143</v>
      </c>
      <c r="D23" s="159">
        <v>29.988</v>
      </c>
      <c r="E23" s="160">
        <v>12</v>
      </c>
      <c r="F23" s="160">
        <v>15</v>
      </c>
      <c r="G23" s="160">
        <v>0</v>
      </c>
      <c r="H23" s="160">
        <v>0</v>
      </c>
      <c r="I23" s="160"/>
      <c r="J23" s="159">
        <f t="shared" si="1"/>
        <v>359.85599999999999</v>
      </c>
      <c r="K23" s="159">
        <f t="shared" si="1"/>
        <v>449.82</v>
      </c>
      <c r="L23" s="159">
        <f t="shared" si="1"/>
        <v>0</v>
      </c>
      <c r="M23" s="159">
        <f t="shared" si="1"/>
        <v>0</v>
      </c>
      <c r="N23" s="159">
        <f t="shared" si="1"/>
        <v>0</v>
      </c>
      <c r="O23" s="159">
        <v>449.82</v>
      </c>
      <c r="P23" s="159">
        <f t="shared" si="0"/>
        <v>161870.42592000001</v>
      </c>
      <c r="Q23" s="159">
        <f t="shared" si="0"/>
        <v>0</v>
      </c>
      <c r="R23" s="159">
        <f t="shared" si="0"/>
        <v>0</v>
      </c>
      <c r="S23" s="161">
        <v>12</v>
      </c>
      <c r="T23" s="161">
        <v>1</v>
      </c>
      <c r="U23" s="162">
        <v>63.428571428571431</v>
      </c>
      <c r="V23" s="162">
        <v>88.8</v>
      </c>
      <c r="W23" s="161" t="s">
        <v>512</v>
      </c>
      <c r="X23" s="161" t="s">
        <v>116</v>
      </c>
      <c r="Y23" s="161"/>
      <c r="Z23" s="161"/>
    </row>
    <row r="24" spans="1:26" s="165" customFormat="1" ht="12" customHeight="1" x14ac:dyDescent="0.2">
      <c r="A24" s="158" t="s">
        <v>530</v>
      </c>
      <c r="B24" s="161" t="s">
        <v>146</v>
      </c>
      <c r="C24" s="166" t="s">
        <v>147</v>
      </c>
      <c r="D24" s="159">
        <v>10.232999999999999</v>
      </c>
      <c r="E24" s="160">
        <v>48</v>
      </c>
      <c r="F24" s="160">
        <v>60</v>
      </c>
      <c r="G24" s="160">
        <v>0</v>
      </c>
      <c r="H24" s="160">
        <v>0</v>
      </c>
      <c r="I24" s="160"/>
      <c r="J24" s="159">
        <f t="shared" si="1"/>
        <v>491.18399999999997</v>
      </c>
      <c r="K24" s="159">
        <f t="shared" si="1"/>
        <v>613.9799999999999</v>
      </c>
      <c r="L24" s="159">
        <f t="shared" si="1"/>
        <v>0</v>
      </c>
      <c r="M24" s="159">
        <f t="shared" si="1"/>
        <v>0</v>
      </c>
      <c r="N24" s="159">
        <f t="shared" si="1"/>
        <v>0</v>
      </c>
      <c r="O24" s="159">
        <v>613.9799999999999</v>
      </c>
      <c r="P24" s="159">
        <f t="shared" si="0"/>
        <v>301577.15231999994</v>
      </c>
      <c r="Q24" s="159">
        <f t="shared" si="0"/>
        <v>0</v>
      </c>
      <c r="R24" s="159">
        <f t="shared" si="0"/>
        <v>0</v>
      </c>
      <c r="S24" s="161">
        <v>48</v>
      </c>
      <c r="T24" s="161">
        <v>12</v>
      </c>
      <c r="U24" s="162">
        <v>27.714285714285715</v>
      </c>
      <c r="V24" s="162">
        <v>38.799999999999997</v>
      </c>
      <c r="W24" s="161" t="s">
        <v>512</v>
      </c>
      <c r="X24" s="161" t="s">
        <v>72</v>
      </c>
      <c r="Y24" s="161" t="s">
        <v>531</v>
      </c>
      <c r="Z24" s="161"/>
    </row>
    <row r="25" spans="1:26" s="165" customFormat="1" ht="12" customHeight="1" x14ac:dyDescent="0.2">
      <c r="A25" s="156" t="s">
        <v>150</v>
      </c>
      <c r="B25" s="157" t="s">
        <v>151</v>
      </c>
      <c r="C25" s="166" t="s">
        <v>532</v>
      </c>
      <c r="D25" s="159">
        <v>97.47</v>
      </c>
      <c r="E25" s="160">
        <v>24</v>
      </c>
      <c r="F25" s="160">
        <v>0</v>
      </c>
      <c r="G25" s="160">
        <v>0</v>
      </c>
      <c r="H25" s="160">
        <v>0</v>
      </c>
      <c r="I25" s="160"/>
      <c r="J25" s="159">
        <f t="shared" si="1"/>
        <v>2339.2799999999997</v>
      </c>
      <c r="K25" s="159">
        <f t="shared" si="1"/>
        <v>0</v>
      </c>
      <c r="L25" s="159">
        <f t="shared" si="1"/>
        <v>0</v>
      </c>
      <c r="M25" s="159">
        <f t="shared" si="1"/>
        <v>0</v>
      </c>
      <c r="N25" s="159">
        <f t="shared" si="1"/>
        <v>0</v>
      </c>
      <c r="O25" s="159">
        <v>0</v>
      </c>
      <c r="P25" s="159">
        <f t="shared" si="0"/>
        <v>0</v>
      </c>
      <c r="Q25" s="159">
        <f t="shared" si="0"/>
        <v>0</v>
      </c>
      <c r="R25" s="159">
        <f t="shared" si="0"/>
        <v>0</v>
      </c>
      <c r="S25" s="161">
        <v>12</v>
      </c>
      <c r="T25" s="161">
        <v>12</v>
      </c>
      <c r="U25" s="162">
        <v>60</v>
      </c>
      <c r="V25" s="162">
        <v>84</v>
      </c>
      <c r="W25" s="161" t="s">
        <v>512</v>
      </c>
      <c r="X25" s="161" t="s">
        <v>72</v>
      </c>
      <c r="Y25" s="161"/>
      <c r="Z25" s="161"/>
    </row>
    <row r="26" spans="1:26" s="165" customFormat="1" ht="12" customHeight="1" x14ac:dyDescent="0.2">
      <c r="A26" s="156" t="s">
        <v>154</v>
      </c>
      <c r="B26" s="157" t="s">
        <v>155</v>
      </c>
      <c r="C26" s="158" t="s">
        <v>533</v>
      </c>
      <c r="D26" s="159">
        <v>64.629000000000005</v>
      </c>
      <c r="E26" s="160">
        <v>12</v>
      </c>
      <c r="F26" s="160">
        <v>15</v>
      </c>
      <c r="G26" s="160">
        <v>0</v>
      </c>
      <c r="H26" s="160">
        <v>0</v>
      </c>
      <c r="I26" s="160"/>
      <c r="J26" s="159">
        <f t="shared" si="1"/>
        <v>775.548</v>
      </c>
      <c r="K26" s="159">
        <f t="shared" si="1"/>
        <v>969.43500000000006</v>
      </c>
      <c r="L26" s="159">
        <f t="shared" si="1"/>
        <v>0</v>
      </c>
      <c r="M26" s="159">
        <f t="shared" si="1"/>
        <v>0</v>
      </c>
      <c r="N26" s="159">
        <f t="shared" si="1"/>
        <v>0</v>
      </c>
      <c r="O26" s="159">
        <v>969.43500000000006</v>
      </c>
      <c r="P26" s="159">
        <f t="shared" si="0"/>
        <v>751843.3753800001</v>
      </c>
      <c r="Q26" s="159">
        <f t="shared" si="0"/>
        <v>0</v>
      </c>
      <c r="R26" s="159">
        <f t="shared" si="0"/>
        <v>0</v>
      </c>
      <c r="S26" s="161">
        <v>12</v>
      </c>
      <c r="T26" s="161">
        <v>1</v>
      </c>
      <c r="U26" s="162">
        <v>27.714285714285715</v>
      </c>
      <c r="V26" s="162">
        <v>38.799999999999997</v>
      </c>
      <c r="W26" s="161" t="s">
        <v>512</v>
      </c>
      <c r="X26" s="161" t="s">
        <v>72</v>
      </c>
      <c r="Y26" s="161" t="s">
        <v>534</v>
      </c>
      <c r="Z26" s="161"/>
    </row>
    <row r="27" spans="1:26" s="165" customFormat="1" ht="12" customHeight="1" x14ac:dyDescent="0.2">
      <c r="A27" s="156" t="s">
        <v>158</v>
      </c>
      <c r="B27" s="157" t="s">
        <v>159</v>
      </c>
      <c r="C27" s="166" t="s">
        <v>535</v>
      </c>
      <c r="D27" s="159">
        <v>5.8679999999999994</v>
      </c>
      <c r="E27" s="160">
        <v>36</v>
      </c>
      <c r="F27" s="160">
        <v>60</v>
      </c>
      <c r="G27" s="160">
        <v>0</v>
      </c>
      <c r="H27" s="160">
        <v>0</v>
      </c>
      <c r="I27" s="160"/>
      <c r="J27" s="159">
        <f t="shared" si="1"/>
        <v>211.24799999999999</v>
      </c>
      <c r="K27" s="159">
        <f t="shared" si="1"/>
        <v>352.08</v>
      </c>
      <c r="L27" s="159">
        <f t="shared" si="1"/>
        <v>0</v>
      </c>
      <c r="M27" s="159">
        <f t="shared" si="1"/>
        <v>0</v>
      </c>
      <c r="N27" s="159">
        <f t="shared" si="1"/>
        <v>0</v>
      </c>
      <c r="O27" s="159">
        <v>352.08</v>
      </c>
      <c r="P27" s="159">
        <f t="shared" si="0"/>
        <v>74376.19584</v>
      </c>
      <c r="Q27" s="159">
        <f t="shared" si="0"/>
        <v>0</v>
      </c>
      <c r="R27" s="159">
        <f t="shared" si="0"/>
        <v>0</v>
      </c>
      <c r="S27" s="161">
        <v>36</v>
      </c>
      <c r="T27" s="161">
        <v>12</v>
      </c>
      <c r="U27" s="162">
        <v>52.714285714285715</v>
      </c>
      <c r="V27" s="162">
        <v>73.8</v>
      </c>
      <c r="W27" s="161" t="s">
        <v>512</v>
      </c>
      <c r="X27" s="161" t="s">
        <v>81</v>
      </c>
      <c r="Y27" s="161"/>
      <c r="Z27" s="161"/>
    </row>
    <row r="28" spans="1:26" s="165" customFormat="1" ht="12" customHeight="1" x14ac:dyDescent="0.2">
      <c r="A28" s="156" t="s">
        <v>169</v>
      </c>
      <c r="B28" s="157" t="s">
        <v>170</v>
      </c>
      <c r="C28" s="166" t="s">
        <v>536</v>
      </c>
      <c r="D28" s="159">
        <v>9.6390000000000011</v>
      </c>
      <c r="E28" s="160">
        <v>24</v>
      </c>
      <c r="F28" s="160">
        <v>0</v>
      </c>
      <c r="G28" s="160">
        <v>0</v>
      </c>
      <c r="H28" s="160">
        <v>0</v>
      </c>
      <c r="I28" s="160"/>
      <c r="J28" s="159">
        <f t="shared" si="1"/>
        <v>231.33600000000001</v>
      </c>
      <c r="K28" s="159">
        <f t="shared" si="1"/>
        <v>0</v>
      </c>
      <c r="L28" s="159">
        <f t="shared" si="1"/>
        <v>0</v>
      </c>
      <c r="M28" s="159">
        <f t="shared" si="1"/>
        <v>0</v>
      </c>
      <c r="N28" s="159">
        <f t="shared" si="1"/>
        <v>0</v>
      </c>
      <c r="O28" s="159">
        <v>0</v>
      </c>
      <c r="P28" s="159">
        <f t="shared" si="0"/>
        <v>0</v>
      </c>
      <c r="Q28" s="159">
        <f t="shared" si="0"/>
        <v>0</v>
      </c>
      <c r="R28" s="159">
        <f t="shared" si="0"/>
        <v>0</v>
      </c>
      <c r="S28" s="161">
        <v>24</v>
      </c>
      <c r="T28" s="161">
        <v>1</v>
      </c>
      <c r="U28" s="162">
        <v>45</v>
      </c>
      <c r="V28" s="162">
        <v>63</v>
      </c>
      <c r="W28" s="161" t="s">
        <v>512</v>
      </c>
      <c r="X28" s="161" t="s">
        <v>72</v>
      </c>
      <c r="Y28" s="161"/>
      <c r="Z28" s="161"/>
    </row>
    <row r="29" spans="1:26" s="165" customFormat="1" ht="12" customHeight="1" x14ac:dyDescent="0.2">
      <c r="A29" s="156" t="s">
        <v>172</v>
      </c>
      <c r="B29" s="157" t="s">
        <v>173</v>
      </c>
      <c r="C29" s="166" t="s">
        <v>537</v>
      </c>
      <c r="D29" s="159">
        <v>5.4720000000000004</v>
      </c>
      <c r="E29" s="160">
        <v>0</v>
      </c>
      <c r="F29" s="160">
        <v>50</v>
      </c>
      <c r="G29" s="160">
        <v>0</v>
      </c>
      <c r="H29" s="160">
        <v>0</v>
      </c>
      <c r="I29" s="160"/>
      <c r="J29" s="159">
        <f t="shared" si="1"/>
        <v>0</v>
      </c>
      <c r="K29" s="159">
        <f t="shared" si="1"/>
        <v>273.60000000000002</v>
      </c>
      <c r="L29" s="159">
        <f t="shared" si="1"/>
        <v>0</v>
      </c>
      <c r="M29" s="159">
        <f t="shared" si="1"/>
        <v>0</v>
      </c>
      <c r="N29" s="159">
        <f t="shared" si="1"/>
        <v>0</v>
      </c>
      <c r="O29" s="159">
        <v>273.60000000000002</v>
      </c>
      <c r="P29" s="159">
        <f t="shared" si="0"/>
        <v>0</v>
      </c>
      <c r="Q29" s="159">
        <f t="shared" si="0"/>
        <v>0</v>
      </c>
      <c r="R29" s="159">
        <f t="shared" si="0"/>
        <v>0</v>
      </c>
      <c r="S29" s="161">
        <v>48</v>
      </c>
      <c r="T29" s="161">
        <v>1</v>
      </c>
      <c r="U29" s="162">
        <v>27.714285714285715</v>
      </c>
      <c r="V29" s="162">
        <v>38.799999999999997</v>
      </c>
      <c r="W29" s="161" t="s">
        <v>512</v>
      </c>
      <c r="X29" s="161" t="s">
        <v>72</v>
      </c>
      <c r="Y29" s="161"/>
      <c r="Z29" s="161"/>
    </row>
    <row r="30" spans="1:26" s="165" customFormat="1" ht="12" customHeight="1" x14ac:dyDescent="0.2">
      <c r="A30" s="156" t="s">
        <v>175</v>
      </c>
      <c r="B30" s="157" t="s">
        <v>176</v>
      </c>
      <c r="C30" s="166" t="s">
        <v>177</v>
      </c>
      <c r="D30" s="159">
        <v>54.018000000000001</v>
      </c>
      <c r="E30" s="171">
        <v>0</v>
      </c>
      <c r="F30" s="160">
        <v>15</v>
      </c>
      <c r="G30" s="160">
        <v>0</v>
      </c>
      <c r="H30" s="160">
        <v>0</v>
      </c>
      <c r="I30" s="160"/>
      <c r="J30" s="159">
        <f t="shared" si="1"/>
        <v>0</v>
      </c>
      <c r="K30" s="159">
        <f t="shared" si="1"/>
        <v>810.27</v>
      </c>
      <c r="L30" s="159">
        <f t="shared" si="1"/>
        <v>0</v>
      </c>
      <c r="M30" s="159">
        <f t="shared" si="1"/>
        <v>0</v>
      </c>
      <c r="N30" s="159">
        <f t="shared" si="1"/>
        <v>0</v>
      </c>
      <c r="O30" s="159">
        <v>810.27</v>
      </c>
      <c r="P30" s="159">
        <f t="shared" si="0"/>
        <v>0</v>
      </c>
      <c r="Q30" s="159">
        <f t="shared" si="0"/>
        <v>0</v>
      </c>
      <c r="R30" s="159">
        <f t="shared" si="0"/>
        <v>0</v>
      </c>
      <c r="S30" s="161">
        <v>12</v>
      </c>
      <c r="T30" s="161">
        <v>1</v>
      </c>
      <c r="U30" s="162">
        <v>38</v>
      </c>
      <c r="V30" s="162">
        <v>54</v>
      </c>
      <c r="W30" s="161" t="s">
        <v>512</v>
      </c>
      <c r="X30" s="161" t="s">
        <v>72</v>
      </c>
      <c r="Y30" s="161"/>
      <c r="Z30" s="161"/>
    </row>
    <row r="31" spans="1:26" s="165" customFormat="1" ht="12" customHeight="1" x14ac:dyDescent="0.2">
      <c r="A31" s="156" t="s">
        <v>179</v>
      </c>
      <c r="B31" s="157" t="s">
        <v>180</v>
      </c>
      <c r="C31" s="166" t="s">
        <v>538</v>
      </c>
      <c r="D31" s="159">
        <v>2.2769999999999997</v>
      </c>
      <c r="E31" s="160">
        <v>0</v>
      </c>
      <c r="F31" s="160">
        <v>0</v>
      </c>
      <c r="G31" s="160">
        <v>0</v>
      </c>
      <c r="H31" s="160">
        <v>0</v>
      </c>
      <c r="I31" s="160"/>
      <c r="J31" s="159">
        <f t="shared" si="1"/>
        <v>0</v>
      </c>
      <c r="K31" s="159">
        <f t="shared" si="1"/>
        <v>0</v>
      </c>
      <c r="L31" s="159">
        <f t="shared" si="1"/>
        <v>0</v>
      </c>
      <c r="M31" s="159">
        <f t="shared" si="1"/>
        <v>0</v>
      </c>
      <c r="N31" s="159">
        <f t="shared" si="1"/>
        <v>0</v>
      </c>
      <c r="O31" s="159">
        <v>0</v>
      </c>
      <c r="P31" s="159">
        <f t="shared" si="0"/>
        <v>0</v>
      </c>
      <c r="Q31" s="159">
        <f t="shared" si="0"/>
        <v>0</v>
      </c>
      <c r="R31" s="159">
        <f t="shared" si="0"/>
        <v>0</v>
      </c>
      <c r="S31" s="161">
        <v>250</v>
      </c>
      <c r="T31" s="161">
        <v>250</v>
      </c>
      <c r="U31" s="162">
        <v>99</v>
      </c>
      <c r="V31" s="162">
        <v>138.6</v>
      </c>
      <c r="W31" s="161" t="s">
        <v>512</v>
      </c>
      <c r="X31" s="161" t="s">
        <v>81</v>
      </c>
      <c r="Y31" s="161"/>
      <c r="Z31" s="161"/>
    </row>
    <row r="32" spans="1:26" s="165" customFormat="1" ht="12" customHeight="1" x14ac:dyDescent="0.2">
      <c r="A32" s="156" t="s">
        <v>182</v>
      </c>
      <c r="B32" s="157" t="s">
        <v>183</v>
      </c>
      <c r="C32" s="158" t="s">
        <v>184</v>
      </c>
      <c r="D32" s="159">
        <v>43.587000000000003</v>
      </c>
      <c r="E32" s="160">
        <v>0</v>
      </c>
      <c r="F32" s="160">
        <v>60</v>
      </c>
      <c r="G32" s="160">
        <v>0</v>
      </c>
      <c r="H32" s="160">
        <v>0</v>
      </c>
      <c r="I32" s="160"/>
      <c r="J32" s="159">
        <f t="shared" si="1"/>
        <v>0</v>
      </c>
      <c r="K32" s="159">
        <f t="shared" si="1"/>
        <v>2615.2200000000003</v>
      </c>
      <c r="L32" s="159">
        <f t="shared" si="1"/>
        <v>0</v>
      </c>
      <c r="M32" s="159">
        <f t="shared" si="1"/>
        <v>0</v>
      </c>
      <c r="N32" s="159">
        <f t="shared" si="1"/>
        <v>0</v>
      </c>
      <c r="O32" s="159">
        <v>2615.2200000000003</v>
      </c>
      <c r="P32" s="159">
        <f t="shared" si="0"/>
        <v>0</v>
      </c>
      <c r="Q32" s="159">
        <f t="shared" si="0"/>
        <v>0</v>
      </c>
      <c r="R32" s="159">
        <f t="shared" si="0"/>
        <v>0</v>
      </c>
      <c r="S32" s="161">
        <v>20</v>
      </c>
      <c r="T32" s="161">
        <v>20</v>
      </c>
      <c r="U32" s="162">
        <v>43.428571428571431</v>
      </c>
      <c r="V32" s="162">
        <v>60.8</v>
      </c>
      <c r="W32" s="161" t="s">
        <v>512</v>
      </c>
      <c r="X32" s="161" t="s">
        <v>136</v>
      </c>
      <c r="Y32" s="161"/>
      <c r="Z32" s="161"/>
    </row>
    <row r="33" spans="1:26" s="165" customFormat="1" ht="12" customHeight="1" x14ac:dyDescent="0.2">
      <c r="A33" s="156" t="s">
        <v>186</v>
      </c>
      <c r="B33" s="157" t="s">
        <v>187</v>
      </c>
      <c r="C33" s="158" t="s">
        <v>188</v>
      </c>
      <c r="D33" s="159">
        <v>8.2439999999999998</v>
      </c>
      <c r="E33" s="160">
        <v>0</v>
      </c>
      <c r="F33" s="160">
        <v>0</v>
      </c>
      <c r="G33" s="160">
        <v>0</v>
      </c>
      <c r="H33" s="160">
        <v>0</v>
      </c>
      <c r="I33" s="160"/>
      <c r="J33" s="159">
        <f t="shared" si="1"/>
        <v>0</v>
      </c>
      <c r="K33" s="159">
        <f t="shared" si="1"/>
        <v>0</v>
      </c>
      <c r="L33" s="159">
        <f t="shared" si="1"/>
        <v>0</v>
      </c>
      <c r="M33" s="159">
        <f t="shared" si="1"/>
        <v>0</v>
      </c>
      <c r="N33" s="159">
        <f t="shared" si="1"/>
        <v>0</v>
      </c>
      <c r="O33" s="159">
        <v>0</v>
      </c>
      <c r="P33" s="159">
        <f t="shared" si="0"/>
        <v>0</v>
      </c>
      <c r="Q33" s="159">
        <f t="shared" si="0"/>
        <v>0</v>
      </c>
      <c r="R33" s="159">
        <f t="shared" si="0"/>
        <v>0</v>
      </c>
      <c r="S33" s="161">
        <v>36</v>
      </c>
      <c r="T33" s="161">
        <v>1</v>
      </c>
      <c r="U33" s="162">
        <v>48.428571428571431</v>
      </c>
      <c r="V33" s="162">
        <v>67.8</v>
      </c>
      <c r="W33" s="161" t="s">
        <v>512</v>
      </c>
      <c r="X33" s="161" t="s">
        <v>77</v>
      </c>
      <c r="Y33" s="161"/>
      <c r="Z33" s="161"/>
    </row>
    <row r="34" spans="1:26" s="165" customFormat="1" ht="12" customHeight="1" x14ac:dyDescent="0.2">
      <c r="A34" s="156" t="s">
        <v>539</v>
      </c>
      <c r="B34" s="157" t="s">
        <v>540</v>
      </c>
      <c r="C34" s="158" t="s">
        <v>541</v>
      </c>
      <c r="D34" s="159">
        <v>708.15600000000006</v>
      </c>
      <c r="E34" s="160">
        <v>0</v>
      </c>
      <c r="F34" s="160">
        <v>0</v>
      </c>
      <c r="G34" s="160">
        <v>0</v>
      </c>
      <c r="H34" s="160">
        <v>0</v>
      </c>
      <c r="I34" s="160"/>
      <c r="J34" s="159">
        <f t="shared" si="1"/>
        <v>0</v>
      </c>
      <c r="K34" s="159">
        <f t="shared" si="1"/>
        <v>0</v>
      </c>
      <c r="L34" s="159">
        <f t="shared" si="1"/>
        <v>0</v>
      </c>
      <c r="M34" s="159">
        <f t="shared" si="1"/>
        <v>0</v>
      </c>
      <c r="N34" s="159">
        <f t="shared" si="1"/>
        <v>0</v>
      </c>
      <c r="O34" s="159">
        <v>0</v>
      </c>
      <c r="P34" s="159">
        <f t="shared" si="0"/>
        <v>0</v>
      </c>
      <c r="Q34" s="159">
        <f t="shared" si="0"/>
        <v>0</v>
      </c>
      <c r="R34" s="159">
        <f t="shared" si="0"/>
        <v>0</v>
      </c>
      <c r="S34" s="161">
        <v>1</v>
      </c>
      <c r="T34" s="161">
        <v>1</v>
      </c>
      <c r="U34" s="162">
        <v>81</v>
      </c>
      <c r="V34" s="162">
        <v>114</v>
      </c>
      <c r="W34" s="161" t="s">
        <v>512</v>
      </c>
      <c r="X34" s="161" t="s">
        <v>258</v>
      </c>
      <c r="Y34" s="161"/>
      <c r="Z34" s="161"/>
    </row>
    <row r="35" spans="1:26" s="165" customFormat="1" ht="12" customHeight="1" x14ac:dyDescent="0.2">
      <c r="A35" s="156" t="s">
        <v>190</v>
      </c>
      <c r="B35" s="157" t="s">
        <v>191</v>
      </c>
      <c r="C35" s="158" t="s">
        <v>542</v>
      </c>
      <c r="D35" s="159">
        <v>1.9134000000000004</v>
      </c>
      <c r="E35" s="160">
        <v>2200</v>
      </c>
      <c r="F35" s="160">
        <v>1500</v>
      </c>
      <c r="G35" s="160">
        <v>0</v>
      </c>
      <c r="H35" s="160">
        <v>0</v>
      </c>
      <c r="I35" s="160"/>
      <c r="J35" s="159">
        <f t="shared" si="1"/>
        <v>4209.4800000000014</v>
      </c>
      <c r="K35" s="159">
        <f t="shared" si="1"/>
        <v>2870.1000000000008</v>
      </c>
      <c r="L35" s="159">
        <f t="shared" si="1"/>
        <v>0</v>
      </c>
      <c r="M35" s="159">
        <f t="shared" si="1"/>
        <v>0</v>
      </c>
      <c r="N35" s="159">
        <f t="shared" si="1"/>
        <v>0</v>
      </c>
      <c r="O35" s="159">
        <v>2870.1000000000008</v>
      </c>
      <c r="P35" s="159">
        <f t="shared" si="0"/>
        <v>12081628.548000008</v>
      </c>
      <c r="Q35" s="159">
        <f t="shared" si="0"/>
        <v>0</v>
      </c>
      <c r="R35" s="159">
        <f t="shared" si="0"/>
        <v>0</v>
      </c>
      <c r="S35" s="161">
        <v>110</v>
      </c>
      <c r="T35" s="161">
        <v>1</v>
      </c>
      <c r="U35" s="162">
        <v>27.714285714285715</v>
      </c>
      <c r="V35" s="162">
        <v>38.799999999999997</v>
      </c>
      <c r="W35" s="161" t="s">
        <v>512</v>
      </c>
      <c r="X35" s="161" t="s">
        <v>72</v>
      </c>
      <c r="Y35" s="161"/>
      <c r="Z35" s="161"/>
    </row>
    <row r="36" spans="1:26" s="165" customFormat="1" ht="12" customHeight="1" x14ac:dyDescent="0.2">
      <c r="A36" s="156" t="s">
        <v>543</v>
      </c>
      <c r="B36" s="157" t="s">
        <v>544</v>
      </c>
      <c r="C36" s="158" t="s">
        <v>545</v>
      </c>
      <c r="D36" s="159">
        <v>10.449</v>
      </c>
      <c r="E36" s="160">
        <v>0</v>
      </c>
      <c r="F36" s="160">
        <v>416</v>
      </c>
      <c r="G36" s="160">
        <v>0</v>
      </c>
      <c r="H36" s="160">
        <v>0</v>
      </c>
      <c r="I36" s="160"/>
      <c r="J36" s="159">
        <f t="shared" si="1"/>
        <v>0</v>
      </c>
      <c r="K36" s="159">
        <f t="shared" si="1"/>
        <v>4346.7839999999997</v>
      </c>
      <c r="L36" s="159">
        <f t="shared" si="1"/>
        <v>0</v>
      </c>
      <c r="M36" s="159">
        <f t="shared" si="1"/>
        <v>0</v>
      </c>
      <c r="N36" s="159">
        <f t="shared" si="1"/>
        <v>0</v>
      </c>
      <c r="O36" s="159">
        <v>4346.7839999999997</v>
      </c>
      <c r="P36" s="159">
        <f t="shared" ref="P36:R67" si="2">J36*K36</f>
        <v>0</v>
      </c>
      <c r="Q36" s="159">
        <f t="shared" si="2"/>
        <v>0</v>
      </c>
      <c r="R36" s="159">
        <f t="shared" si="2"/>
        <v>0</v>
      </c>
      <c r="S36" s="161">
        <v>104</v>
      </c>
      <c r="T36" s="161">
        <v>104</v>
      </c>
      <c r="U36" s="162">
        <v>52.714285714285715</v>
      </c>
      <c r="V36" s="162">
        <v>73.8</v>
      </c>
      <c r="W36" s="161" t="s">
        <v>512</v>
      </c>
      <c r="X36" s="161" t="s">
        <v>116</v>
      </c>
      <c r="Y36" s="161"/>
      <c r="Z36" s="161"/>
    </row>
    <row r="37" spans="1:26" s="165" customFormat="1" ht="12" customHeight="1" x14ac:dyDescent="0.2">
      <c r="A37" s="156" t="s">
        <v>546</v>
      </c>
      <c r="B37" s="157" t="s">
        <v>547</v>
      </c>
      <c r="C37" s="158" t="s">
        <v>548</v>
      </c>
      <c r="D37" s="159">
        <v>0.57600000000000007</v>
      </c>
      <c r="E37" s="171">
        <v>400</v>
      </c>
      <c r="F37" s="160">
        <v>400</v>
      </c>
      <c r="G37" s="160">
        <v>0</v>
      </c>
      <c r="H37" s="160">
        <v>0</v>
      </c>
      <c r="I37" s="160"/>
      <c r="J37" s="159">
        <f t="shared" si="1"/>
        <v>230.40000000000003</v>
      </c>
      <c r="K37" s="159">
        <f t="shared" si="1"/>
        <v>230.40000000000003</v>
      </c>
      <c r="L37" s="159">
        <f t="shared" si="1"/>
        <v>0</v>
      </c>
      <c r="M37" s="159">
        <f t="shared" si="1"/>
        <v>0</v>
      </c>
      <c r="N37" s="159">
        <f t="shared" si="1"/>
        <v>0</v>
      </c>
      <c r="O37" s="159">
        <v>230.40000000000003</v>
      </c>
      <c r="P37" s="159">
        <f t="shared" si="2"/>
        <v>53084.160000000018</v>
      </c>
      <c r="Q37" s="159">
        <f t="shared" si="2"/>
        <v>0</v>
      </c>
      <c r="R37" s="159">
        <f t="shared" si="2"/>
        <v>0</v>
      </c>
      <c r="S37" s="161">
        <v>400</v>
      </c>
      <c r="T37" s="161">
        <v>1</v>
      </c>
      <c r="U37" s="162">
        <v>52.714285714285715</v>
      </c>
      <c r="V37" s="162">
        <v>73.8</v>
      </c>
      <c r="W37" s="161" t="s">
        <v>512</v>
      </c>
      <c r="X37" s="161" t="s">
        <v>116</v>
      </c>
      <c r="Y37" s="161"/>
      <c r="Z37" s="161"/>
    </row>
    <row r="38" spans="1:26" s="165" customFormat="1" ht="12" customHeight="1" x14ac:dyDescent="0.2">
      <c r="A38" s="156" t="s">
        <v>549</v>
      </c>
      <c r="B38" s="157" t="s">
        <v>550</v>
      </c>
      <c r="C38" s="158" t="s">
        <v>551</v>
      </c>
      <c r="D38" s="159">
        <v>19.989000000000001</v>
      </c>
      <c r="E38" s="160">
        <v>0</v>
      </c>
      <c r="F38" s="160">
        <v>200</v>
      </c>
      <c r="G38" s="160">
        <v>0</v>
      </c>
      <c r="H38" s="160">
        <v>0</v>
      </c>
      <c r="I38" s="160"/>
      <c r="J38" s="159">
        <f t="shared" si="1"/>
        <v>0</v>
      </c>
      <c r="K38" s="159">
        <f t="shared" si="1"/>
        <v>3997.8</v>
      </c>
      <c r="L38" s="159">
        <f t="shared" si="1"/>
        <v>0</v>
      </c>
      <c r="M38" s="159">
        <f t="shared" si="1"/>
        <v>0</v>
      </c>
      <c r="N38" s="159">
        <f t="shared" si="1"/>
        <v>0</v>
      </c>
      <c r="O38" s="159">
        <v>3997.8</v>
      </c>
      <c r="P38" s="159">
        <f t="shared" si="2"/>
        <v>0</v>
      </c>
      <c r="Q38" s="159">
        <f t="shared" si="2"/>
        <v>0</v>
      </c>
      <c r="R38" s="159">
        <f t="shared" si="2"/>
        <v>0</v>
      </c>
      <c r="S38" s="161">
        <v>12</v>
      </c>
      <c r="T38" s="161">
        <v>1</v>
      </c>
      <c r="U38" s="162">
        <v>42</v>
      </c>
      <c r="V38" s="162">
        <v>58.8</v>
      </c>
      <c r="W38" s="163" t="s">
        <v>512</v>
      </c>
      <c r="X38" s="161" t="s">
        <v>81</v>
      </c>
      <c r="Y38" s="161"/>
      <c r="Z38" s="161"/>
    </row>
    <row r="39" spans="1:26" s="165" customFormat="1" ht="12" customHeight="1" x14ac:dyDescent="0.2">
      <c r="A39" s="156" t="s">
        <v>552</v>
      </c>
      <c r="B39" s="157" t="s">
        <v>553</v>
      </c>
      <c r="C39" s="158" t="s">
        <v>554</v>
      </c>
      <c r="D39" s="159">
        <v>29.93</v>
      </c>
      <c r="E39" s="160">
        <v>0</v>
      </c>
      <c r="F39" s="160">
        <v>0</v>
      </c>
      <c r="G39" s="160">
        <v>0</v>
      </c>
      <c r="H39" s="160">
        <v>0</v>
      </c>
      <c r="I39" s="160"/>
      <c r="J39" s="159">
        <f t="shared" si="1"/>
        <v>0</v>
      </c>
      <c r="K39" s="159">
        <f t="shared" si="1"/>
        <v>0</v>
      </c>
      <c r="L39" s="159">
        <f t="shared" si="1"/>
        <v>0</v>
      </c>
      <c r="M39" s="159">
        <f t="shared" si="1"/>
        <v>0</v>
      </c>
      <c r="N39" s="159">
        <f t="shared" si="1"/>
        <v>0</v>
      </c>
      <c r="O39" s="159">
        <v>0</v>
      </c>
      <c r="P39" s="159">
        <f t="shared" si="2"/>
        <v>0</v>
      </c>
      <c r="Q39" s="159">
        <f t="shared" si="2"/>
        <v>0</v>
      </c>
      <c r="R39" s="159">
        <f t="shared" si="2"/>
        <v>0</v>
      </c>
      <c r="S39" s="161">
        <v>12</v>
      </c>
      <c r="T39" s="161">
        <v>1</v>
      </c>
      <c r="U39" s="162">
        <v>81</v>
      </c>
      <c r="V39" s="162">
        <v>114</v>
      </c>
      <c r="W39" s="163" t="s">
        <v>512</v>
      </c>
      <c r="X39" s="161" t="s">
        <v>258</v>
      </c>
      <c r="Y39" s="161"/>
      <c r="Z39" s="161"/>
    </row>
    <row r="40" spans="1:26" s="165" customFormat="1" ht="12" customHeight="1" x14ac:dyDescent="0.2">
      <c r="A40" s="156" t="s">
        <v>555</v>
      </c>
      <c r="B40" s="157" t="s">
        <v>556</v>
      </c>
      <c r="C40" s="158" t="s">
        <v>557</v>
      </c>
      <c r="D40" s="159">
        <v>122.43984374999998</v>
      </c>
      <c r="E40" s="160">
        <v>0</v>
      </c>
      <c r="F40" s="160">
        <v>0</v>
      </c>
      <c r="G40" s="160">
        <v>0</v>
      </c>
      <c r="H40" s="160">
        <v>0</v>
      </c>
      <c r="I40" s="160"/>
      <c r="J40" s="159">
        <f t="shared" si="1"/>
        <v>0</v>
      </c>
      <c r="K40" s="159">
        <f t="shared" si="1"/>
        <v>0</v>
      </c>
      <c r="L40" s="159">
        <f t="shared" si="1"/>
        <v>0</v>
      </c>
      <c r="M40" s="159">
        <f t="shared" si="1"/>
        <v>0</v>
      </c>
      <c r="N40" s="159">
        <f t="shared" si="1"/>
        <v>0</v>
      </c>
      <c r="O40" s="159">
        <v>0</v>
      </c>
      <c r="P40" s="159">
        <f t="shared" si="2"/>
        <v>0</v>
      </c>
      <c r="Q40" s="159">
        <f t="shared" si="2"/>
        <v>0</v>
      </c>
      <c r="R40" s="159">
        <f t="shared" si="2"/>
        <v>0</v>
      </c>
      <c r="S40" s="161">
        <v>1</v>
      </c>
      <c r="T40" s="161">
        <v>1</v>
      </c>
      <c r="U40" s="162">
        <v>81</v>
      </c>
      <c r="V40" s="162">
        <v>114</v>
      </c>
      <c r="W40" s="161" t="s">
        <v>512</v>
      </c>
      <c r="X40" s="161" t="s">
        <v>258</v>
      </c>
      <c r="Y40" s="161"/>
      <c r="Z40" s="161"/>
    </row>
    <row r="41" spans="1:26" s="178" customFormat="1" ht="12" customHeight="1" x14ac:dyDescent="0.2">
      <c r="A41" s="172" t="s">
        <v>558</v>
      </c>
      <c r="B41" s="173" t="s">
        <v>559</v>
      </c>
      <c r="C41" s="174" t="s">
        <v>560</v>
      </c>
      <c r="D41" s="175">
        <v>113.526</v>
      </c>
      <c r="E41" s="171">
        <v>0</v>
      </c>
      <c r="F41" s="171">
        <v>0</v>
      </c>
      <c r="G41" s="171">
        <v>0</v>
      </c>
      <c r="H41" s="171">
        <v>0</v>
      </c>
      <c r="I41" s="171"/>
      <c r="J41" s="175">
        <f t="shared" ref="J41:N104" si="3">$D41*E41</f>
        <v>0</v>
      </c>
      <c r="K41" s="175">
        <f t="shared" si="3"/>
        <v>0</v>
      </c>
      <c r="L41" s="175">
        <f t="shared" si="3"/>
        <v>0</v>
      </c>
      <c r="M41" s="175">
        <f t="shared" si="3"/>
        <v>0</v>
      </c>
      <c r="N41" s="175">
        <f t="shared" si="3"/>
        <v>0</v>
      </c>
      <c r="O41" s="175">
        <v>0</v>
      </c>
      <c r="P41" s="175">
        <f t="shared" si="2"/>
        <v>0</v>
      </c>
      <c r="Q41" s="175">
        <f t="shared" si="2"/>
        <v>0</v>
      </c>
      <c r="R41" s="175">
        <f t="shared" si="2"/>
        <v>0</v>
      </c>
      <c r="S41" s="176">
        <v>36</v>
      </c>
      <c r="T41" s="176">
        <v>36</v>
      </c>
      <c r="U41" s="177">
        <v>52.714285714285715</v>
      </c>
      <c r="V41" s="177">
        <v>73.8</v>
      </c>
      <c r="W41" s="176" t="s">
        <v>512</v>
      </c>
      <c r="X41" s="176" t="s">
        <v>81</v>
      </c>
      <c r="Y41" s="176"/>
      <c r="Z41" s="176"/>
    </row>
    <row r="42" spans="1:26" s="165" customFormat="1" ht="12" customHeight="1" x14ac:dyDescent="0.2">
      <c r="A42" s="156" t="s">
        <v>197</v>
      </c>
      <c r="B42" s="157" t="s">
        <v>198</v>
      </c>
      <c r="C42" s="158" t="s">
        <v>199</v>
      </c>
      <c r="D42" s="179">
        <v>0.96300000000000008</v>
      </c>
      <c r="E42" s="180">
        <v>1920</v>
      </c>
      <c r="F42" s="180">
        <v>720</v>
      </c>
      <c r="G42" s="160">
        <v>0</v>
      </c>
      <c r="H42" s="160">
        <v>0</v>
      </c>
      <c r="I42" s="180"/>
      <c r="J42" s="159">
        <f t="shared" si="3"/>
        <v>1848.96</v>
      </c>
      <c r="K42" s="159">
        <f t="shared" si="3"/>
        <v>693.36</v>
      </c>
      <c r="L42" s="159">
        <f t="shared" si="3"/>
        <v>0</v>
      </c>
      <c r="M42" s="159">
        <f t="shared" si="3"/>
        <v>0</v>
      </c>
      <c r="N42" s="159">
        <f t="shared" si="3"/>
        <v>0</v>
      </c>
      <c r="O42" s="159">
        <v>693.36</v>
      </c>
      <c r="P42" s="159">
        <f t="shared" si="2"/>
        <v>1281994.9055999999</v>
      </c>
      <c r="Q42" s="159">
        <f t="shared" si="2"/>
        <v>0</v>
      </c>
      <c r="R42" s="159">
        <f t="shared" si="2"/>
        <v>0</v>
      </c>
      <c r="S42" s="161">
        <v>1920</v>
      </c>
      <c r="T42" s="161">
        <v>120</v>
      </c>
      <c r="U42" s="162">
        <v>53</v>
      </c>
      <c r="V42" s="162">
        <v>74</v>
      </c>
      <c r="W42" s="163" t="s">
        <v>512</v>
      </c>
      <c r="X42" s="161" t="s">
        <v>72</v>
      </c>
      <c r="Y42" s="161"/>
      <c r="Z42" s="161"/>
    </row>
    <row r="43" spans="1:26" s="165" customFormat="1" ht="12" customHeight="1" x14ac:dyDescent="0.2">
      <c r="A43" s="156" t="s">
        <v>200</v>
      </c>
      <c r="B43" s="157" t="s">
        <v>201</v>
      </c>
      <c r="C43" s="158" t="s">
        <v>202</v>
      </c>
      <c r="D43" s="159">
        <v>14.661</v>
      </c>
      <c r="E43" s="160">
        <v>0</v>
      </c>
      <c r="F43" s="160">
        <v>0</v>
      </c>
      <c r="G43" s="160">
        <v>0</v>
      </c>
      <c r="H43" s="160">
        <v>0</v>
      </c>
      <c r="I43" s="160"/>
      <c r="J43" s="159">
        <f t="shared" si="3"/>
        <v>0</v>
      </c>
      <c r="K43" s="159">
        <f t="shared" si="3"/>
        <v>0</v>
      </c>
      <c r="L43" s="159">
        <f t="shared" si="3"/>
        <v>0</v>
      </c>
      <c r="M43" s="159">
        <f t="shared" si="3"/>
        <v>0</v>
      </c>
      <c r="N43" s="159">
        <f t="shared" si="3"/>
        <v>0</v>
      </c>
      <c r="O43" s="159">
        <v>0</v>
      </c>
      <c r="P43" s="159">
        <f t="shared" si="2"/>
        <v>0</v>
      </c>
      <c r="Q43" s="159">
        <f t="shared" si="2"/>
        <v>0</v>
      </c>
      <c r="R43" s="159">
        <f t="shared" si="2"/>
        <v>0</v>
      </c>
      <c r="S43" s="161">
        <v>24</v>
      </c>
      <c r="T43" s="161">
        <v>1</v>
      </c>
      <c r="U43" s="162">
        <v>58</v>
      </c>
      <c r="V43" s="162">
        <v>81.199999999999989</v>
      </c>
      <c r="W43" s="161" t="s">
        <v>512</v>
      </c>
      <c r="X43" s="161" t="s">
        <v>81</v>
      </c>
      <c r="Y43" s="161"/>
      <c r="Z43" s="161"/>
    </row>
    <row r="44" spans="1:26" s="165" customFormat="1" ht="12" customHeight="1" x14ac:dyDescent="0.2">
      <c r="A44" s="156" t="s">
        <v>561</v>
      </c>
      <c r="B44" s="157" t="s">
        <v>562</v>
      </c>
      <c r="C44" s="158" t="s">
        <v>563</v>
      </c>
      <c r="D44" s="159">
        <v>31.895999999999997</v>
      </c>
      <c r="E44" s="160">
        <v>0</v>
      </c>
      <c r="F44" s="160">
        <v>0</v>
      </c>
      <c r="G44" s="160">
        <v>0</v>
      </c>
      <c r="H44" s="160">
        <v>0</v>
      </c>
      <c r="I44" s="160"/>
      <c r="J44" s="159">
        <f t="shared" si="3"/>
        <v>0</v>
      </c>
      <c r="K44" s="159">
        <f t="shared" si="3"/>
        <v>0</v>
      </c>
      <c r="L44" s="159">
        <f t="shared" si="3"/>
        <v>0</v>
      </c>
      <c r="M44" s="159">
        <f t="shared" si="3"/>
        <v>0</v>
      </c>
      <c r="N44" s="159">
        <f t="shared" si="3"/>
        <v>0</v>
      </c>
      <c r="O44" s="159">
        <v>0</v>
      </c>
      <c r="P44" s="159">
        <f t="shared" si="2"/>
        <v>0</v>
      </c>
      <c r="Q44" s="159">
        <f t="shared" si="2"/>
        <v>0</v>
      </c>
      <c r="R44" s="159">
        <f t="shared" si="2"/>
        <v>0</v>
      </c>
      <c r="S44" s="161">
        <v>12</v>
      </c>
      <c r="T44" s="161">
        <v>1</v>
      </c>
      <c r="U44" s="162">
        <v>38</v>
      </c>
      <c r="V44" s="162">
        <v>54</v>
      </c>
      <c r="W44" s="161" t="s">
        <v>512</v>
      </c>
      <c r="X44" s="161" t="s">
        <v>564</v>
      </c>
      <c r="Y44" s="161"/>
      <c r="Z44" s="161"/>
    </row>
    <row r="45" spans="1:26" s="165" customFormat="1" ht="12" customHeight="1" x14ac:dyDescent="0.2">
      <c r="A45" s="156" t="s">
        <v>565</v>
      </c>
      <c r="B45" s="157" t="s">
        <v>566</v>
      </c>
      <c r="C45" s="158" t="s">
        <v>567</v>
      </c>
      <c r="D45" s="159">
        <v>21.213000000000001</v>
      </c>
      <c r="E45" s="160">
        <v>0</v>
      </c>
      <c r="F45" s="160">
        <v>0</v>
      </c>
      <c r="G45" s="160">
        <v>0</v>
      </c>
      <c r="H45" s="160">
        <v>0</v>
      </c>
      <c r="I45" s="160"/>
      <c r="J45" s="159">
        <f t="shared" si="3"/>
        <v>0</v>
      </c>
      <c r="K45" s="159">
        <f t="shared" si="3"/>
        <v>0</v>
      </c>
      <c r="L45" s="159">
        <f t="shared" si="3"/>
        <v>0</v>
      </c>
      <c r="M45" s="159">
        <f t="shared" si="3"/>
        <v>0</v>
      </c>
      <c r="N45" s="159">
        <f t="shared" si="3"/>
        <v>0</v>
      </c>
      <c r="O45" s="159">
        <v>0</v>
      </c>
      <c r="P45" s="159">
        <f t="shared" si="2"/>
        <v>0</v>
      </c>
      <c r="Q45" s="159">
        <f t="shared" si="2"/>
        <v>0</v>
      </c>
      <c r="R45" s="159">
        <f t="shared" si="2"/>
        <v>0</v>
      </c>
      <c r="S45" s="161">
        <v>12</v>
      </c>
      <c r="T45" s="161">
        <v>1</v>
      </c>
      <c r="U45" s="162">
        <v>52.714285714285715</v>
      </c>
      <c r="V45" s="162">
        <v>73.8</v>
      </c>
      <c r="W45" s="161" t="s">
        <v>512</v>
      </c>
      <c r="X45" s="161" t="s">
        <v>318</v>
      </c>
      <c r="Y45" s="161"/>
      <c r="Z45" s="161"/>
    </row>
    <row r="46" spans="1:26" s="165" customFormat="1" ht="12" customHeight="1" x14ac:dyDescent="0.2">
      <c r="A46" s="156" t="s">
        <v>568</v>
      </c>
      <c r="B46" s="157" t="s">
        <v>569</v>
      </c>
      <c r="C46" s="158" t="s">
        <v>570</v>
      </c>
      <c r="D46" s="159">
        <v>21.546000000000003</v>
      </c>
      <c r="E46" s="160">
        <v>24</v>
      </c>
      <c r="F46" s="160">
        <v>15</v>
      </c>
      <c r="G46" s="160">
        <v>0</v>
      </c>
      <c r="H46" s="160">
        <v>0</v>
      </c>
      <c r="I46" s="160"/>
      <c r="J46" s="159">
        <f t="shared" si="3"/>
        <v>517.10400000000004</v>
      </c>
      <c r="K46" s="159">
        <f t="shared" si="3"/>
        <v>323.19000000000005</v>
      </c>
      <c r="L46" s="159">
        <f t="shared" si="3"/>
        <v>0</v>
      </c>
      <c r="M46" s="159">
        <f t="shared" si="3"/>
        <v>0</v>
      </c>
      <c r="N46" s="159">
        <f t="shared" si="3"/>
        <v>0</v>
      </c>
      <c r="O46" s="159">
        <v>323.19000000000005</v>
      </c>
      <c r="P46" s="159">
        <f t="shared" si="2"/>
        <v>167122.84176000004</v>
      </c>
      <c r="Q46" s="159">
        <f t="shared" si="2"/>
        <v>0</v>
      </c>
      <c r="R46" s="159">
        <f t="shared" si="2"/>
        <v>0</v>
      </c>
      <c r="S46" s="161">
        <v>12</v>
      </c>
      <c r="T46" s="161">
        <v>1</v>
      </c>
      <c r="U46" s="162">
        <v>52.714285714285715</v>
      </c>
      <c r="V46" s="162">
        <v>73.8</v>
      </c>
      <c r="W46" s="161" t="s">
        <v>512</v>
      </c>
      <c r="X46" s="161" t="s">
        <v>206</v>
      </c>
      <c r="Y46" s="161"/>
      <c r="Z46" s="161"/>
    </row>
    <row r="47" spans="1:26" s="165" customFormat="1" ht="12" customHeight="1" x14ac:dyDescent="0.2">
      <c r="A47" s="156" t="s">
        <v>571</v>
      </c>
      <c r="B47" s="157" t="s">
        <v>572</v>
      </c>
      <c r="C47" s="158" t="s">
        <v>573</v>
      </c>
      <c r="D47" s="159">
        <v>2.7989999999999999</v>
      </c>
      <c r="E47" s="160">
        <v>0</v>
      </c>
      <c r="F47" s="160">
        <v>0</v>
      </c>
      <c r="G47" s="160">
        <v>0</v>
      </c>
      <c r="H47" s="160">
        <v>0</v>
      </c>
      <c r="I47" s="160"/>
      <c r="J47" s="159">
        <f t="shared" si="3"/>
        <v>0</v>
      </c>
      <c r="K47" s="159">
        <f t="shared" si="3"/>
        <v>0</v>
      </c>
      <c r="L47" s="159">
        <f t="shared" si="3"/>
        <v>0</v>
      </c>
      <c r="M47" s="159">
        <f t="shared" si="3"/>
        <v>0</v>
      </c>
      <c r="N47" s="159">
        <f t="shared" si="3"/>
        <v>0</v>
      </c>
      <c r="O47" s="159">
        <v>0</v>
      </c>
      <c r="P47" s="159">
        <f t="shared" si="2"/>
        <v>0</v>
      </c>
      <c r="Q47" s="159">
        <f t="shared" si="2"/>
        <v>0</v>
      </c>
      <c r="R47" s="159">
        <f t="shared" si="2"/>
        <v>0</v>
      </c>
      <c r="S47" s="161">
        <v>72</v>
      </c>
      <c r="T47" s="161">
        <v>1</v>
      </c>
      <c r="U47" s="162">
        <v>63.428571428571431</v>
      </c>
      <c r="V47" s="162">
        <v>88.8</v>
      </c>
      <c r="W47" s="161" t="s">
        <v>512</v>
      </c>
      <c r="X47" s="161" t="s">
        <v>347</v>
      </c>
      <c r="Y47" s="161"/>
      <c r="Z47" s="161"/>
    </row>
    <row r="48" spans="1:26" s="165" customFormat="1" ht="12" customHeight="1" x14ac:dyDescent="0.2">
      <c r="A48" s="156" t="s">
        <v>574</v>
      </c>
      <c r="B48" s="157" t="s">
        <v>575</v>
      </c>
      <c r="C48" s="166" t="s">
        <v>576</v>
      </c>
      <c r="D48" s="159">
        <v>19.008000000000003</v>
      </c>
      <c r="E48" s="160">
        <v>24</v>
      </c>
      <c r="F48" s="160">
        <v>50</v>
      </c>
      <c r="G48" s="160">
        <v>0</v>
      </c>
      <c r="H48" s="160">
        <v>0</v>
      </c>
      <c r="I48" s="160"/>
      <c r="J48" s="159">
        <f t="shared" si="3"/>
        <v>456.19200000000006</v>
      </c>
      <c r="K48" s="159">
        <f t="shared" si="3"/>
        <v>950.40000000000009</v>
      </c>
      <c r="L48" s="159">
        <f t="shared" si="3"/>
        <v>0</v>
      </c>
      <c r="M48" s="159">
        <f t="shared" si="3"/>
        <v>0</v>
      </c>
      <c r="N48" s="159">
        <f t="shared" si="3"/>
        <v>0</v>
      </c>
      <c r="O48" s="159">
        <v>950.40000000000009</v>
      </c>
      <c r="P48" s="159">
        <f t="shared" si="2"/>
        <v>433564.87680000009</v>
      </c>
      <c r="Q48" s="159">
        <f t="shared" si="2"/>
        <v>0</v>
      </c>
      <c r="R48" s="159">
        <f t="shared" si="2"/>
        <v>0</v>
      </c>
      <c r="S48" s="161">
        <v>12</v>
      </c>
      <c r="T48" s="161">
        <v>1</v>
      </c>
      <c r="U48" s="162">
        <v>52.714285714285715</v>
      </c>
      <c r="V48" s="162">
        <v>73.8</v>
      </c>
      <c r="W48" s="161" t="s">
        <v>512</v>
      </c>
      <c r="X48" s="161" t="s">
        <v>206</v>
      </c>
      <c r="Y48" s="161"/>
      <c r="Z48" s="161"/>
    </row>
    <row r="49" spans="1:26" s="165" customFormat="1" ht="12" customHeight="1" x14ac:dyDescent="0.2">
      <c r="A49" s="156" t="s">
        <v>577</v>
      </c>
      <c r="B49" s="157" t="s">
        <v>578</v>
      </c>
      <c r="C49" s="158" t="s">
        <v>579</v>
      </c>
      <c r="D49" s="159">
        <v>13.644</v>
      </c>
      <c r="E49" s="160">
        <v>0</v>
      </c>
      <c r="F49" s="160">
        <v>0</v>
      </c>
      <c r="G49" s="160">
        <v>0</v>
      </c>
      <c r="H49" s="160">
        <v>0</v>
      </c>
      <c r="I49" s="160"/>
      <c r="J49" s="159">
        <f t="shared" si="3"/>
        <v>0</v>
      </c>
      <c r="K49" s="159">
        <f t="shared" si="3"/>
        <v>0</v>
      </c>
      <c r="L49" s="159">
        <f t="shared" si="3"/>
        <v>0</v>
      </c>
      <c r="M49" s="159">
        <f t="shared" si="3"/>
        <v>0</v>
      </c>
      <c r="N49" s="159">
        <f t="shared" si="3"/>
        <v>0</v>
      </c>
      <c r="O49" s="159">
        <v>0</v>
      </c>
      <c r="P49" s="159">
        <f t="shared" si="2"/>
        <v>0</v>
      </c>
      <c r="Q49" s="159">
        <f t="shared" si="2"/>
        <v>0</v>
      </c>
      <c r="R49" s="159">
        <f t="shared" si="2"/>
        <v>0</v>
      </c>
      <c r="S49" s="161">
        <v>1200</v>
      </c>
      <c r="T49" s="161">
        <v>1200</v>
      </c>
      <c r="U49" s="162">
        <v>63.428571428571431</v>
      </c>
      <c r="V49" s="162">
        <v>88.8</v>
      </c>
      <c r="W49" s="161" t="s">
        <v>512</v>
      </c>
      <c r="X49" s="161" t="s">
        <v>227</v>
      </c>
      <c r="Y49" s="161" t="s">
        <v>580</v>
      </c>
      <c r="Z49" s="161"/>
    </row>
    <row r="50" spans="1:26" s="165" customFormat="1" ht="12" customHeight="1" x14ac:dyDescent="0.2">
      <c r="A50" s="156" t="s">
        <v>212</v>
      </c>
      <c r="B50" s="157" t="s">
        <v>213</v>
      </c>
      <c r="C50" s="166" t="s">
        <v>214</v>
      </c>
      <c r="D50" s="159">
        <v>136.28671875000001</v>
      </c>
      <c r="E50" s="160">
        <v>60</v>
      </c>
      <c r="F50" s="160">
        <v>60</v>
      </c>
      <c r="G50" s="160">
        <v>0</v>
      </c>
      <c r="H50" s="160">
        <v>0</v>
      </c>
      <c r="I50" s="160"/>
      <c r="J50" s="159">
        <f t="shared" si="3"/>
        <v>8177.203125</v>
      </c>
      <c r="K50" s="159">
        <f t="shared" si="3"/>
        <v>8177.203125</v>
      </c>
      <c r="L50" s="159">
        <f t="shared" si="3"/>
        <v>0</v>
      </c>
      <c r="M50" s="159">
        <f t="shared" si="3"/>
        <v>0</v>
      </c>
      <c r="N50" s="159">
        <f t="shared" si="3"/>
        <v>0</v>
      </c>
      <c r="O50" s="159">
        <v>8177.203125</v>
      </c>
      <c r="P50" s="159">
        <f t="shared" si="2"/>
        <v>66866650.947509766</v>
      </c>
      <c r="Q50" s="159">
        <f t="shared" si="2"/>
        <v>0</v>
      </c>
      <c r="R50" s="159">
        <f t="shared" si="2"/>
        <v>0</v>
      </c>
      <c r="S50" s="161">
        <v>60</v>
      </c>
      <c r="T50" s="161">
        <v>60</v>
      </c>
      <c r="U50" s="162">
        <v>81</v>
      </c>
      <c r="V50" s="162">
        <v>113.39999999999999</v>
      </c>
      <c r="W50" s="161" t="s">
        <v>512</v>
      </c>
      <c r="X50" s="161" t="s">
        <v>72</v>
      </c>
      <c r="Y50" s="161"/>
      <c r="Z50" s="161"/>
    </row>
    <row r="51" spans="1:26" s="165" customFormat="1" ht="12" customHeight="1" x14ac:dyDescent="0.2">
      <c r="A51" s="156" t="s">
        <v>216</v>
      </c>
      <c r="B51" s="157" t="s">
        <v>217</v>
      </c>
      <c r="C51" s="166" t="s">
        <v>581</v>
      </c>
      <c r="D51" s="159">
        <v>13.266</v>
      </c>
      <c r="E51" s="160">
        <v>24</v>
      </c>
      <c r="F51" s="160">
        <v>0</v>
      </c>
      <c r="G51" s="160">
        <v>0</v>
      </c>
      <c r="H51" s="160">
        <v>0</v>
      </c>
      <c r="I51" s="160"/>
      <c r="J51" s="159">
        <f t="shared" si="3"/>
        <v>318.38400000000001</v>
      </c>
      <c r="K51" s="159">
        <f t="shared" si="3"/>
        <v>0</v>
      </c>
      <c r="L51" s="159">
        <f t="shared" si="3"/>
        <v>0</v>
      </c>
      <c r="M51" s="159">
        <f t="shared" si="3"/>
        <v>0</v>
      </c>
      <c r="N51" s="159">
        <f t="shared" si="3"/>
        <v>0</v>
      </c>
      <c r="O51" s="159">
        <v>0</v>
      </c>
      <c r="P51" s="159">
        <f t="shared" si="2"/>
        <v>0</v>
      </c>
      <c r="Q51" s="159">
        <f t="shared" si="2"/>
        <v>0</v>
      </c>
      <c r="R51" s="159">
        <f t="shared" si="2"/>
        <v>0</v>
      </c>
      <c r="S51" s="161">
        <v>24</v>
      </c>
      <c r="T51" s="161">
        <v>1</v>
      </c>
      <c r="U51" s="162">
        <v>52.714285714285715</v>
      </c>
      <c r="V51" s="162">
        <v>73.8</v>
      </c>
      <c r="W51" s="161" t="s">
        <v>512</v>
      </c>
      <c r="X51" s="161" t="s">
        <v>219</v>
      </c>
      <c r="Y51" s="161"/>
      <c r="Z51" s="161"/>
    </row>
    <row r="52" spans="1:26" s="165" customFormat="1" ht="12" customHeight="1" x14ac:dyDescent="0.2">
      <c r="A52" s="156" t="s">
        <v>582</v>
      </c>
      <c r="B52" s="157" t="s">
        <v>583</v>
      </c>
      <c r="C52" s="166" t="s">
        <v>584</v>
      </c>
      <c r="D52" s="159">
        <v>12.051</v>
      </c>
      <c r="E52" s="181">
        <v>40</v>
      </c>
      <c r="F52" s="160">
        <v>20</v>
      </c>
      <c r="G52" s="160">
        <v>0</v>
      </c>
      <c r="H52" s="160">
        <v>0</v>
      </c>
      <c r="I52" s="160"/>
      <c r="J52" s="159">
        <f t="shared" si="3"/>
        <v>482.04</v>
      </c>
      <c r="K52" s="159">
        <f t="shared" si="3"/>
        <v>241.02</v>
      </c>
      <c r="L52" s="159">
        <f t="shared" si="3"/>
        <v>0</v>
      </c>
      <c r="M52" s="159">
        <f t="shared" si="3"/>
        <v>0</v>
      </c>
      <c r="N52" s="159">
        <f t="shared" si="3"/>
        <v>0</v>
      </c>
      <c r="O52" s="159">
        <v>241.02</v>
      </c>
      <c r="P52" s="159">
        <f t="shared" si="2"/>
        <v>116181.28080000001</v>
      </c>
      <c r="Q52" s="159">
        <f t="shared" si="2"/>
        <v>0</v>
      </c>
      <c r="R52" s="159">
        <f t="shared" si="2"/>
        <v>0</v>
      </c>
      <c r="S52" s="161">
        <v>20</v>
      </c>
      <c r="T52" s="161">
        <v>20</v>
      </c>
      <c r="U52" s="162">
        <v>81</v>
      </c>
      <c r="V52" s="162">
        <v>113.39999999999999</v>
      </c>
      <c r="W52" s="161" t="s">
        <v>512</v>
      </c>
      <c r="X52" s="161" t="s">
        <v>81</v>
      </c>
      <c r="Y52" s="161"/>
      <c r="Z52" s="161"/>
    </row>
    <row r="53" spans="1:26" s="165" customFormat="1" ht="12" customHeight="1" x14ac:dyDescent="0.2">
      <c r="A53" s="156" t="s">
        <v>224</v>
      </c>
      <c r="B53" s="157" t="s">
        <v>225</v>
      </c>
      <c r="C53" s="166" t="s">
        <v>585</v>
      </c>
      <c r="D53" s="159">
        <v>1.413</v>
      </c>
      <c r="E53" s="160">
        <v>0</v>
      </c>
      <c r="F53" s="160">
        <v>1000</v>
      </c>
      <c r="G53" s="160">
        <v>0</v>
      </c>
      <c r="H53" s="160">
        <v>0</v>
      </c>
      <c r="I53" s="160"/>
      <c r="J53" s="159">
        <f t="shared" si="3"/>
        <v>0</v>
      </c>
      <c r="K53" s="159">
        <f t="shared" si="3"/>
        <v>1413</v>
      </c>
      <c r="L53" s="159">
        <f t="shared" si="3"/>
        <v>0</v>
      </c>
      <c r="M53" s="159">
        <f t="shared" si="3"/>
        <v>0</v>
      </c>
      <c r="N53" s="159">
        <f t="shared" si="3"/>
        <v>0</v>
      </c>
      <c r="O53" s="159">
        <v>1413</v>
      </c>
      <c r="P53" s="159">
        <f t="shared" si="2"/>
        <v>0</v>
      </c>
      <c r="Q53" s="159">
        <f t="shared" si="2"/>
        <v>0</v>
      </c>
      <c r="R53" s="159">
        <f t="shared" si="2"/>
        <v>0</v>
      </c>
      <c r="S53" s="161">
        <v>1000</v>
      </c>
      <c r="T53" s="161">
        <v>1000</v>
      </c>
      <c r="U53" s="162">
        <v>63.428571428571431</v>
      </c>
      <c r="V53" s="162">
        <v>88.8</v>
      </c>
      <c r="W53" s="161" t="s">
        <v>512</v>
      </c>
      <c r="X53" s="161" t="s">
        <v>227</v>
      </c>
      <c r="Y53" s="161"/>
      <c r="Z53" s="161"/>
    </row>
    <row r="54" spans="1:26" s="165" customFormat="1" ht="12" customHeight="1" x14ac:dyDescent="0.2">
      <c r="A54" s="156" t="s">
        <v>228</v>
      </c>
      <c r="B54" s="157" t="s">
        <v>229</v>
      </c>
      <c r="C54" s="166" t="s">
        <v>586</v>
      </c>
      <c r="D54" s="159">
        <v>3.9149999999999996</v>
      </c>
      <c r="E54" s="160">
        <v>0</v>
      </c>
      <c r="F54" s="160">
        <v>0</v>
      </c>
      <c r="G54" s="160">
        <v>0</v>
      </c>
      <c r="H54" s="160">
        <v>0</v>
      </c>
      <c r="I54" s="160"/>
      <c r="J54" s="159">
        <f t="shared" si="3"/>
        <v>0</v>
      </c>
      <c r="K54" s="159">
        <f t="shared" si="3"/>
        <v>0</v>
      </c>
      <c r="L54" s="159">
        <f t="shared" si="3"/>
        <v>0</v>
      </c>
      <c r="M54" s="159">
        <f t="shared" si="3"/>
        <v>0</v>
      </c>
      <c r="N54" s="159">
        <f t="shared" si="3"/>
        <v>0</v>
      </c>
      <c r="O54" s="159">
        <v>0</v>
      </c>
      <c r="P54" s="159">
        <f t="shared" si="2"/>
        <v>0</v>
      </c>
      <c r="Q54" s="159">
        <f t="shared" si="2"/>
        <v>0</v>
      </c>
      <c r="R54" s="159">
        <f t="shared" si="2"/>
        <v>0</v>
      </c>
      <c r="S54" s="161">
        <v>150</v>
      </c>
      <c r="T54" s="161">
        <v>150</v>
      </c>
      <c r="U54" s="162">
        <v>81</v>
      </c>
      <c r="V54" s="162">
        <v>113.39999999999999</v>
      </c>
      <c r="W54" s="161" t="s">
        <v>512</v>
      </c>
      <c r="X54" s="161" t="s">
        <v>81</v>
      </c>
      <c r="Y54" s="161" t="s">
        <v>580</v>
      </c>
      <c r="Z54" s="161"/>
    </row>
    <row r="55" spans="1:26" s="165" customFormat="1" ht="12" customHeight="1" x14ac:dyDescent="0.2">
      <c r="A55" s="156" t="s">
        <v>587</v>
      </c>
      <c r="B55" s="157" t="s">
        <v>588</v>
      </c>
      <c r="C55" s="166" t="s">
        <v>234</v>
      </c>
      <c r="D55" s="159">
        <v>7.218</v>
      </c>
      <c r="E55" s="160">
        <v>36</v>
      </c>
      <c r="F55" s="160">
        <v>0</v>
      </c>
      <c r="G55" s="160">
        <v>0</v>
      </c>
      <c r="H55" s="160">
        <v>0</v>
      </c>
      <c r="I55" s="160"/>
      <c r="J55" s="159">
        <f t="shared" si="3"/>
        <v>259.84800000000001</v>
      </c>
      <c r="K55" s="159">
        <f t="shared" si="3"/>
        <v>0</v>
      </c>
      <c r="L55" s="159">
        <f t="shared" si="3"/>
        <v>0</v>
      </c>
      <c r="M55" s="159">
        <f t="shared" si="3"/>
        <v>0</v>
      </c>
      <c r="N55" s="159">
        <f t="shared" si="3"/>
        <v>0</v>
      </c>
      <c r="O55" s="159">
        <v>0</v>
      </c>
      <c r="P55" s="159">
        <f t="shared" si="2"/>
        <v>0</v>
      </c>
      <c r="Q55" s="159">
        <f t="shared" si="2"/>
        <v>0</v>
      </c>
      <c r="R55" s="159">
        <f t="shared" si="2"/>
        <v>0</v>
      </c>
      <c r="S55" s="161">
        <v>36</v>
      </c>
      <c r="T55" s="161">
        <v>1</v>
      </c>
      <c r="U55" s="162">
        <v>37.714285714285715</v>
      </c>
      <c r="V55" s="162">
        <v>52.8</v>
      </c>
      <c r="W55" s="161" t="s">
        <v>512</v>
      </c>
      <c r="X55" s="161" t="s">
        <v>77</v>
      </c>
      <c r="Y55" s="161"/>
      <c r="Z55" s="161"/>
    </row>
    <row r="56" spans="1:26" s="165" customFormat="1" ht="12" customHeight="1" x14ac:dyDescent="0.2">
      <c r="A56" s="166" t="s">
        <v>589</v>
      </c>
      <c r="B56" s="161" t="s">
        <v>236</v>
      </c>
      <c r="C56" s="158" t="s">
        <v>590</v>
      </c>
      <c r="D56" s="167">
        <v>45.44</v>
      </c>
      <c r="E56" s="168">
        <v>192</v>
      </c>
      <c r="F56" s="160">
        <v>12</v>
      </c>
      <c r="G56" s="160">
        <v>0</v>
      </c>
      <c r="H56" s="160">
        <v>0</v>
      </c>
      <c r="I56" s="168"/>
      <c r="J56" s="159">
        <f t="shared" si="3"/>
        <v>8724.48</v>
      </c>
      <c r="K56" s="159">
        <f t="shared" si="3"/>
        <v>545.28</v>
      </c>
      <c r="L56" s="159">
        <f t="shared" si="3"/>
        <v>0</v>
      </c>
      <c r="M56" s="159">
        <f t="shared" si="3"/>
        <v>0</v>
      </c>
      <c r="N56" s="159">
        <f t="shared" si="3"/>
        <v>0</v>
      </c>
      <c r="O56" s="159">
        <v>545.28</v>
      </c>
      <c r="P56" s="159">
        <f t="shared" si="2"/>
        <v>4757284.4543999992</v>
      </c>
      <c r="Q56" s="159">
        <f t="shared" si="2"/>
        <v>0</v>
      </c>
      <c r="R56" s="159">
        <f t="shared" si="2"/>
        <v>0</v>
      </c>
      <c r="S56" s="169">
        <v>12</v>
      </c>
      <c r="T56" s="169">
        <v>1</v>
      </c>
      <c r="U56" s="170">
        <v>58</v>
      </c>
      <c r="V56" s="170">
        <v>81</v>
      </c>
      <c r="W56" s="169" t="s">
        <v>512</v>
      </c>
      <c r="X56" s="169" t="s">
        <v>72</v>
      </c>
      <c r="Y56" s="161" t="s">
        <v>531</v>
      </c>
      <c r="Z56" s="161"/>
    </row>
    <row r="57" spans="1:26" s="165" customFormat="1" ht="12" customHeight="1" x14ac:dyDescent="0.2">
      <c r="A57" s="158" t="s">
        <v>239</v>
      </c>
      <c r="B57" s="161" t="s">
        <v>240</v>
      </c>
      <c r="C57" s="166" t="s">
        <v>241</v>
      </c>
      <c r="D57" s="167">
        <v>179.34300000000002</v>
      </c>
      <c r="E57" s="168">
        <v>5</v>
      </c>
      <c r="F57" s="160">
        <v>15</v>
      </c>
      <c r="G57" s="160">
        <v>0</v>
      </c>
      <c r="H57" s="160">
        <v>0</v>
      </c>
      <c r="I57" s="168"/>
      <c r="J57" s="159">
        <f t="shared" si="3"/>
        <v>896.71500000000015</v>
      </c>
      <c r="K57" s="159">
        <f t="shared" si="3"/>
        <v>2690.1450000000004</v>
      </c>
      <c r="L57" s="159">
        <f t="shared" si="3"/>
        <v>0</v>
      </c>
      <c r="M57" s="159">
        <f t="shared" si="3"/>
        <v>0</v>
      </c>
      <c r="N57" s="159">
        <f t="shared" si="3"/>
        <v>0</v>
      </c>
      <c r="O57" s="159">
        <v>2690.1450000000004</v>
      </c>
      <c r="P57" s="159">
        <f t="shared" si="2"/>
        <v>2412293.3736750009</v>
      </c>
      <c r="Q57" s="159">
        <f t="shared" si="2"/>
        <v>0</v>
      </c>
      <c r="R57" s="159">
        <f t="shared" si="2"/>
        <v>0</v>
      </c>
      <c r="S57" s="169">
        <v>5</v>
      </c>
      <c r="T57" s="169">
        <v>1</v>
      </c>
      <c r="U57" s="170">
        <v>38</v>
      </c>
      <c r="V57" s="170">
        <v>54</v>
      </c>
      <c r="W57" s="169" t="s">
        <v>512</v>
      </c>
      <c r="X57" s="169" t="s">
        <v>72</v>
      </c>
      <c r="Y57" s="161"/>
      <c r="Z57" s="161"/>
    </row>
    <row r="58" spans="1:26" s="165" customFormat="1" ht="12" customHeight="1" x14ac:dyDescent="0.2">
      <c r="A58" s="156" t="s">
        <v>243</v>
      </c>
      <c r="B58" s="157" t="s">
        <v>244</v>
      </c>
      <c r="C58" s="166" t="s">
        <v>245</v>
      </c>
      <c r="D58" s="159">
        <v>80.316000000000003</v>
      </c>
      <c r="E58" s="160">
        <v>40</v>
      </c>
      <c r="F58" s="160">
        <v>20</v>
      </c>
      <c r="G58" s="160">
        <v>0</v>
      </c>
      <c r="H58" s="160">
        <v>0</v>
      </c>
      <c r="I58" s="160"/>
      <c r="J58" s="159">
        <f t="shared" si="3"/>
        <v>3212.6400000000003</v>
      </c>
      <c r="K58" s="159">
        <f t="shared" si="3"/>
        <v>1606.3200000000002</v>
      </c>
      <c r="L58" s="159">
        <f t="shared" si="3"/>
        <v>0</v>
      </c>
      <c r="M58" s="159">
        <f t="shared" si="3"/>
        <v>0</v>
      </c>
      <c r="N58" s="159">
        <f t="shared" si="3"/>
        <v>0</v>
      </c>
      <c r="O58" s="159">
        <v>1606.3200000000002</v>
      </c>
      <c r="P58" s="159">
        <f t="shared" si="2"/>
        <v>5160527.884800001</v>
      </c>
      <c r="Q58" s="159">
        <f t="shared" si="2"/>
        <v>0</v>
      </c>
      <c r="R58" s="159">
        <f t="shared" si="2"/>
        <v>0</v>
      </c>
      <c r="S58" s="161">
        <v>20</v>
      </c>
      <c r="T58" s="161">
        <v>20</v>
      </c>
      <c r="U58" s="162">
        <v>52.714285714285715</v>
      </c>
      <c r="V58" s="162">
        <v>73.8</v>
      </c>
      <c r="W58" s="161" t="s">
        <v>512</v>
      </c>
      <c r="X58" s="161" t="s">
        <v>81</v>
      </c>
      <c r="Y58" s="161"/>
      <c r="Z58" s="161"/>
    </row>
    <row r="59" spans="1:26" s="165" customFormat="1" ht="12" customHeight="1" x14ac:dyDescent="0.2">
      <c r="A59" s="156" t="s">
        <v>246</v>
      </c>
      <c r="B59" s="157" t="s">
        <v>247</v>
      </c>
      <c r="C59" s="166" t="s">
        <v>248</v>
      </c>
      <c r="D59" s="159">
        <v>3.6270000000000002</v>
      </c>
      <c r="E59" s="160">
        <v>0</v>
      </c>
      <c r="F59" s="160">
        <v>0</v>
      </c>
      <c r="G59" s="160">
        <v>0</v>
      </c>
      <c r="H59" s="160">
        <v>0</v>
      </c>
      <c r="I59" s="160"/>
      <c r="J59" s="159">
        <f t="shared" si="3"/>
        <v>0</v>
      </c>
      <c r="K59" s="159">
        <f t="shared" si="3"/>
        <v>0</v>
      </c>
      <c r="L59" s="159">
        <f t="shared" si="3"/>
        <v>0</v>
      </c>
      <c r="M59" s="159">
        <f t="shared" si="3"/>
        <v>0</v>
      </c>
      <c r="N59" s="159">
        <f t="shared" si="3"/>
        <v>0</v>
      </c>
      <c r="O59" s="159">
        <v>0</v>
      </c>
      <c r="P59" s="159">
        <f t="shared" si="2"/>
        <v>0</v>
      </c>
      <c r="Q59" s="159">
        <f t="shared" si="2"/>
        <v>0</v>
      </c>
      <c r="R59" s="159">
        <f t="shared" si="2"/>
        <v>0</v>
      </c>
      <c r="S59" s="161">
        <v>100</v>
      </c>
      <c r="T59" s="161">
        <v>100</v>
      </c>
      <c r="U59" s="162">
        <v>52.714285714285715</v>
      </c>
      <c r="V59" s="162">
        <v>73.8</v>
      </c>
      <c r="W59" s="161" t="s">
        <v>512</v>
      </c>
      <c r="X59" s="161" t="s">
        <v>81</v>
      </c>
      <c r="Y59" s="161"/>
      <c r="Z59" s="161"/>
    </row>
    <row r="60" spans="1:26" s="165" customFormat="1" ht="12" customHeight="1" x14ac:dyDescent="0.2">
      <c r="A60" s="156" t="s">
        <v>249</v>
      </c>
      <c r="B60" s="157" t="s">
        <v>250</v>
      </c>
      <c r="C60" s="166" t="s">
        <v>591</v>
      </c>
      <c r="D60" s="159">
        <v>39.440624999999997</v>
      </c>
      <c r="E60" s="171">
        <v>0</v>
      </c>
      <c r="F60" s="160">
        <v>15</v>
      </c>
      <c r="G60" s="160">
        <v>0</v>
      </c>
      <c r="H60" s="160">
        <v>0</v>
      </c>
      <c r="I60" s="160"/>
      <c r="J60" s="159">
        <f t="shared" si="3"/>
        <v>0</v>
      </c>
      <c r="K60" s="159">
        <f t="shared" si="3"/>
        <v>591.609375</v>
      </c>
      <c r="L60" s="159">
        <f t="shared" si="3"/>
        <v>0</v>
      </c>
      <c r="M60" s="159">
        <f t="shared" si="3"/>
        <v>0</v>
      </c>
      <c r="N60" s="159">
        <f t="shared" si="3"/>
        <v>0</v>
      </c>
      <c r="O60" s="159">
        <v>591.609375</v>
      </c>
      <c r="P60" s="159">
        <f t="shared" si="2"/>
        <v>0</v>
      </c>
      <c r="Q60" s="159">
        <f t="shared" si="2"/>
        <v>0</v>
      </c>
      <c r="R60" s="159">
        <f t="shared" si="2"/>
        <v>0</v>
      </c>
      <c r="S60" s="161">
        <v>12</v>
      </c>
      <c r="T60" s="161">
        <v>1</v>
      </c>
      <c r="U60" s="162">
        <v>48.428571428571431</v>
      </c>
      <c r="V60" s="162">
        <v>67.8</v>
      </c>
      <c r="W60" s="161" t="s">
        <v>512</v>
      </c>
      <c r="X60" s="161" t="s">
        <v>77</v>
      </c>
      <c r="Y60" s="161"/>
      <c r="Z60" s="161"/>
    </row>
    <row r="61" spans="1:26" s="165" customFormat="1" ht="12" customHeight="1" x14ac:dyDescent="0.2">
      <c r="A61" s="156" t="s">
        <v>592</v>
      </c>
      <c r="B61" s="157" t="s">
        <v>593</v>
      </c>
      <c r="C61" s="158" t="s">
        <v>594</v>
      </c>
      <c r="D61" s="159">
        <v>44.685000000000002</v>
      </c>
      <c r="E61" s="160">
        <v>0</v>
      </c>
      <c r="F61" s="160">
        <v>0</v>
      </c>
      <c r="G61" s="160">
        <v>0</v>
      </c>
      <c r="H61" s="160">
        <v>0</v>
      </c>
      <c r="I61" s="160"/>
      <c r="J61" s="159">
        <f t="shared" si="3"/>
        <v>0</v>
      </c>
      <c r="K61" s="159">
        <f t="shared" si="3"/>
        <v>0</v>
      </c>
      <c r="L61" s="159">
        <f t="shared" si="3"/>
        <v>0</v>
      </c>
      <c r="M61" s="159">
        <f t="shared" si="3"/>
        <v>0</v>
      </c>
      <c r="N61" s="159">
        <f t="shared" si="3"/>
        <v>0</v>
      </c>
      <c r="O61" s="159">
        <v>0</v>
      </c>
      <c r="P61" s="159">
        <f t="shared" si="2"/>
        <v>0</v>
      </c>
      <c r="Q61" s="159">
        <f t="shared" si="2"/>
        <v>0</v>
      </c>
      <c r="R61" s="159">
        <f t="shared" si="2"/>
        <v>0</v>
      </c>
      <c r="S61" s="161">
        <v>12</v>
      </c>
      <c r="T61" s="161">
        <v>1</v>
      </c>
      <c r="U61" s="162">
        <v>52.714285714285715</v>
      </c>
      <c r="V61" s="162">
        <v>73.8</v>
      </c>
      <c r="W61" s="161" t="s">
        <v>512</v>
      </c>
      <c r="X61" s="161" t="s">
        <v>81</v>
      </c>
      <c r="Y61" s="161"/>
      <c r="Z61" s="161"/>
    </row>
    <row r="62" spans="1:26" s="165" customFormat="1" ht="12" customHeight="1" x14ac:dyDescent="0.2">
      <c r="A62" s="156" t="s">
        <v>252</v>
      </c>
      <c r="B62" s="157" t="s">
        <v>253</v>
      </c>
      <c r="C62" s="158" t="s">
        <v>254</v>
      </c>
      <c r="D62" s="159">
        <v>0.52649999999999997</v>
      </c>
      <c r="E62" s="160">
        <v>4000</v>
      </c>
      <c r="F62" s="160">
        <v>2000</v>
      </c>
      <c r="G62" s="160">
        <v>0</v>
      </c>
      <c r="H62" s="160">
        <v>0</v>
      </c>
      <c r="I62" s="160"/>
      <c r="J62" s="159">
        <f t="shared" si="3"/>
        <v>2106</v>
      </c>
      <c r="K62" s="159">
        <f t="shared" si="3"/>
        <v>1053</v>
      </c>
      <c r="L62" s="159">
        <f t="shared" si="3"/>
        <v>0</v>
      </c>
      <c r="M62" s="159">
        <f t="shared" si="3"/>
        <v>0</v>
      </c>
      <c r="N62" s="159">
        <f t="shared" si="3"/>
        <v>0</v>
      </c>
      <c r="O62" s="159">
        <v>1053</v>
      </c>
      <c r="P62" s="159">
        <f t="shared" si="2"/>
        <v>2217618</v>
      </c>
      <c r="Q62" s="159">
        <f t="shared" si="2"/>
        <v>0</v>
      </c>
      <c r="R62" s="159">
        <f t="shared" si="2"/>
        <v>0</v>
      </c>
      <c r="S62" s="161">
        <v>8000</v>
      </c>
      <c r="T62" s="161">
        <v>500</v>
      </c>
      <c r="U62" s="162">
        <v>63</v>
      </c>
      <c r="V62" s="162">
        <v>114</v>
      </c>
      <c r="W62" s="163" t="s">
        <v>512</v>
      </c>
      <c r="X62" s="161" t="s">
        <v>258</v>
      </c>
      <c r="Y62" s="161"/>
      <c r="Z62" s="161"/>
    </row>
    <row r="63" spans="1:26" s="165" customFormat="1" ht="12" customHeight="1" x14ac:dyDescent="0.2">
      <c r="A63" s="156" t="s">
        <v>595</v>
      </c>
      <c r="B63" s="157" t="s">
        <v>596</v>
      </c>
      <c r="C63" s="182" t="s">
        <v>597</v>
      </c>
      <c r="D63" s="159">
        <v>33.606000000000002</v>
      </c>
      <c r="E63" s="160">
        <v>0</v>
      </c>
      <c r="F63" s="160">
        <v>0</v>
      </c>
      <c r="G63" s="160">
        <v>0</v>
      </c>
      <c r="H63" s="160">
        <v>0</v>
      </c>
      <c r="I63" s="160"/>
      <c r="J63" s="159">
        <f t="shared" si="3"/>
        <v>0</v>
      </c>
      <c r="K63" s="159">
        <f t="shared" si="3"/>
        <v>0</v>
      </c>
      <c r="L63" s="159">
        <f t="shared" si="3"/>
        <v>0</v>
      </c>
      <c r="M63" s="159">
        <f t="shared" si="3"/>
        <v>0</v>
      </c>
      <c r="N63" s="159">
        <f t="shared" si="3"/>
        <v>0</v>
      </c>
      <c r="O63" s="159">
        <v>0</v>
      </c>
      <c r="P63" s="159">
        <f t="shared" si="2"/>
        <v>0</v>
      </c>
      <c r="Q63" s="159">
        <f t="shared" si="2"/>
        <v>0</v>
      </c>
      <c r="R63" s="159">
        <f t="shared" si="2"/>
        <v>0</v>
      </c>
      <c r="S63" s="161">
        <v>12</v>
      </c>
      <c r="T63" s="161">
        <v>1</v>
      </c>
      <c r="U63" s="162">
        <v>81</v>
      </c>
      <c r="V63" s="162">
        <v>73.8</v>
      </c>
      <c r="W63" s="161" t="s">
        <v>512</v>
      </c>
      <c r="X63" s="161" t="s">
        <v>258</v>
      </c>
      <c r="Y63" s="161"/>
      <c r="Z63" s="161"/>
    </row>
    <row r="64" spans="1:26" s="165" customFormat="1" ht="12" customHeight="1" x14ac:dyDescent="0.2">
      <c r="A64" s="156" t="s">
        <v>255</v>
      </c>
      <c r="B64" s="157" t="s">
        <v>256</v>
      </c>
      <c r="C64" s="158" t="s">
        <v>598</v>
      </c>
      <c r="D64" s="159">
        <v>7.1460000000000008</v>
      </c>
      <c r="E64" s="171">
        <v>0</v>
      </c>
      <c r="F64" s="160">
        <v>0</v>
      </c>
      <c r="G64" s="160">
        <v>0</v>
      </c>
      <c r="H64" s="160">
        <v>0</v>
      </c>
      <c r="I64" s="160"/>
      <c r="J64" s="159">
        <f t="shared" si="3"/>
        <v>0</v>
      </c>
      <c r="K64" s="159">
        <f t="shared" si="3"/>
        <v>0</v>
      </c>
      <c r="L64" s="159">
        <f t="shared" si="3"/>
        <v>0</v>
      </c>
      <c r="M64" s="159">
        <f t="shared" si="3"/>
        <v>0</v>
      </c>
      <c r="N64" s="159">
        <f t="shared" si="3"/>
        <v>0</v>
      </c>
      <c r="O64" s="159">
        <v>0</v>
      </c>
      <c r="P64" s="159">
        <f t="shared" si="2"/>
        <v>0</v>
      </c>
      <c r="Q64" s="159">
        <f t="shared" si="2"/>
        <v>0</v>
      </c>
      <c r="R64" s="159">
        <f t="shared" si="2"/>
        <v>0</v>
      </c>
      <c r="S64" s="161">
        <v>100</v>
      </c>
      <c r="T64" s="161">
        <v>1</v>
      </c>
      <c r="U64" s="162">
        <v>58</v>
      </c>
      <c r="V64" s="162">
        <v>81.199999999999989</v>
      </c>
      <c r="W64" s="161" t="s">
        <v>512</v>
      </c>
      <c r="X64" s="161" t="s">
        <v>258</v>
      </c>
      <c r="Y64" s="161"/>
      <c r="Z64" s="161"/>
    </row>
    <row r="65" spans="1:26" s="165" customFormat="1" ht="12" customHeight="1" x14ac:dyDescent="0.2">
      <c r="A65" s="158" t="s">
        <v>259</v>
      </c>
      <c r="B65" s="161" t="s">
        <v>260</v>
      </c>
      <c r="C65" s="158" t="s">
        <v>599</v>
      </c>
      <c r="D65" s="159">
        <v>17.350000000000001</v>
      </c>
      <c r="E65" s="160">
        <v>0</v>
      </c>
      <c r="F65" s="160">
        <v>0</v>
      </c>
      <c r="G65" s="160">
        <v>0</v>
      </c>
      <c r="H65" s="160">
        <v>0</v>
      </c>
      <c r="I65" s="160"/>
      <c r="J65" s="159">
        <f t="shared" si="3"/>
        <v>0</v>
      </c>
      <c r="K65" s="159">
        <f t="shared" si="3"/>
        <v>0</v>
      </c>
      <c r="L65" s="159">
        <f t="shared" si="3"/>
        <v>0</v>
      </c>
      <c r="M65" s="159">
        <f t="shared" si="3"/>
        <v>0</v>
      </c>
      <c r="N65" s="159">
        <f t="shared" si="3"/>
        <v>0</v>
      </c>
      <c r="O65" s="159">
        <v>0</v>
      </c>
      <c r="P65" s="159">
        <f t="shared" si="2"/>
        <v>0</v>
      </c>
      <c r="Q65" s="159">
        <f t="shared" si="2"/>
        <v>0</v>
      </c>
      <c r="R65" s="159">
        <f t="shared" si="2"/>
        <v>0</v>
      </c>
      <c r="S65" s="161">
        <v>50</v>
      </c>
      <c r="T65" s="161">
        <v>1</v>
      </c>
      <c r="U65" s="162">
        <v>58</v>
      </c>
      <c r="V65" s="162">
        <v>81</v>
      </c>
      <c r="W65" s="161" t="s">
        <v>512</v>
      </c>
      <c r="X65" s="161" t="s">
        <v>262</v>
      </c>
      <c r="Y65" s="161"/>
      <c r="Z65" s="161"/>
    </row>
    <row r="66" spans="1:26" s="165" customFormat="1" ht="12" customHeight="1" x14ac:dyDescent="0.2">
      <c r="A66" s="156" t="s">
        <v>600</v>
      </c>
      <c r="B66" s="157" t="s">
        <v>601</v>
      </c>
      <c r="C66" s="158" t="s">
        <v>602</v>
      </c>
      <c r="D66" s="159">
        <v>18.234000000000002</v>
      </c>
      <c r="E66" s="160">
        <v>0</v>
      </c>
      <c r="F66" s="160">
        <v>15</v>
      </c>
      <c r="G66" s="160">
        <v>0</v>
      </c>
      <c r="H66" s="160">
        <v>0</v>
      </c>
      <c r="I66" s="160"/>
      <c r="J66" s="159">
        <f t="shared" si="3"/>
        <v>0</v>
      </c>
      <c r="K66" s="159">
        <f t="shared" si="3"/>
        <v>273.51000000000005</v>
      </c>
      <c r="L66" s="159">
        <f t="shared" si="3"/>
        <v>0</v>
      </c>
      <c r="M66" s="159">
        <f t="shared" si="3"/>
        <v>0</v>
      </c>
      <c r="N66" s="159">
        <f t="shared" si="3"/>
        <v>0</v>
      </c>
      <c r="O66" s="159">
        <v>273.51000000000005</v>
      </c>
      <c r="P66" s="159">
        <f t="shared" si="2"/>
        <v>0</v>
      </c>
      <c r="Q66" s="159">
        <f t="shared" si="2"/>
        <v>0</v>
      </c>
      <c r="R66" s="159">
        <f t="shared" si="2"/>
        <v>0</v>
      </c>
      <c r="S66" s="161">
        <v>12</v>
      </c>
      <c r="T66" s="161">
        <v>1</v>
      </c>
      <c r="U66" s="162">
        <v>38.428571428571431</v>
      </c>
      <c r="V66" s="162">
        <v>53.8</v>
      </c>
      <c r="W66" s="161" t="s">
        <v>512</v>
      </c>
      <c r="X66" s="161" t="s">
        <v>72</v>
      </c>
      <c r="Y66" s="161"/>
      <c r="Z66" s="161"/>
    </row>
    <row r="67" spans="1:26" s="165" customFormat="1" ht="12" customHeight="1" x14ac:dyDescent="0.2">
      <c r="A67" s="156" t="s">
        <v>263</v>
      </c>
      <c r="B67" s="157" t="s">
        <v>264</v>
      </c>
      <c r="C67" s="158" t="s">
        <v>603</v>
      </c>
      <c r="D67" s="159">
        <v>16.884</v>
      </c>
      <c r="E67" s="160">
        <v>0</v>
      </c>
      <c r="F67" s="160">
        <v>15</v>
      </c>
      <c r="G67" s="160">
        <v>0</v>
      </c>
      <c r="H67" s="160">
        <v>0</v>
      </c>
      <c r="I67" s="160"/>
      <c r="J67" s="159">
        <f t="shared" si="3"/>
        <v>0</v>
      </c>
      <c r="K67" s="159">
        <f t="shared" si="3"/>
        <v>253.26</v>
      </c>
      <c r="L67" s="159">
        <f t="shared" si="3"/>
        <v>0</v>
      </c>
      <c r="M67" s="159">
        <f t="shared" si="3"/>
        <v>0</v>
      </c>
      <c r="N67" s="159">
        <f t="shared" si="3"/>
        <v>0</v>
      </c>
      <c r="O67" s="159">
        <v>253.26</v>
      </c>
      <c r="P67" s="159">
        <f t="shared" si="2"/>
        <v>0</v>
      </c>
      <c r="Q67" s="159">
        <f t="shared" si="2"/>
        <v>0</v>
      </c>
      <c r="R67" s="159">
        <f t="shared" si="2"/>
        <v>0</v>
      </c>
      <c r="S67" s="161">
        <v>12</v>
      </c>
      <c r="T67" s="161">
        <v>1</v>
      </c>
      <c r="U67" s="162">
        <v>27.714285714285715</v>
      </c>
      <c r="V67" s="162">
        <v>38.799999999999997</v>
      </c>
      <c r="W67" s="161" t="s">
        <v>512</v>
      </c>
      <c r="X67" s="161" t="s">
        <v>72</v>
      </c>
      <c r="Y67" s="161"/>
      <c r="Z67" s="161"/>
    </row>
    <row r="68" spans="1:26" s="165" customFormat="1" ht="12" customHeight="1" x14ac:dyDescent="0.2">
      <c r="A68" s="156" t="s">
        <v>266</v>
      </c>
      <c r="B68" s="157" t="s">
        <v>267</v>
      </c>
      <c r="C68" s="158" t="s">
        <v>604</v>
      </c>
      <c r="D68" s="159">
        <v>57.861000000000004</v>
      </c>
      <c r="E68" s="160">
        <v>0</v>
      </c>
      <c r="F68" s="160">
        <v>15</v>
      </c>
      <c r="G68" s="160">
        <v>0</v>
      </c>
      <c r="H68" s="160">
        <v>0</v>
      </c>
      <c r="I68" s="160"/>
      <c r="J68" s="159">
        <f t="shared" si="3"/>
        <v>0</v>
      </c>
      <c r="K68" s="159">
        <f t="shared" si="3"/>
        <v>867.91500000000008</v>
      </c>
      <c r="L68" s="159">
        <f t="shared" si="3"/>
        <v>0</v>
      </c>
      <c r="M68" s="159">
        <f t="shared" si="3"/>
        <v>0</v>
      </c>
      <c r="N68" s="159">
        <f t="shared" si="3"/>
        <v>0</v>
      </c>
      <c r="O68" s="159">
        <v>867.91500000000008</v>
      </c>
      <c r="P68" s="159">
        <f t="shared" ref="P68:R90" si="4">J68*K68</f>
        <v>0</v>
      </c>
      <c r="Q68" s="159">
        <f t="shared" si="4"/>
        <v>0</v>
      </c>
      <c r="R68" s="159">
        <f t="shared" si="4"/>
        <v>0</v>
      </c>
      <c r="S68" s="161">
        <v>5</v>
      </c>
      <c r="T68" s="161">
        <v>1</v>
      </c>
      <c r="U68" s="162">
        <v>27.714285714285715</v>
      </c>
      <c r="V68" s="162">
        <v>38.799999999999997</v>
      </c>
      <c r="W68" s="161" t="s">
        <v>512</v>
      </c>
      <c r="X68" s="161" t="s">
        <v>72</v>
      </c>
      <c r="Y68" s="161"/>
      <c r="Z68" s="161"/>
    </row>
    <row r="69" spans="1:26" s="165" customFormat="1" ht="12" customHeight="1" x14ac:dyDescent="0.2">
      <c r="A69" s="158" t="s">
        <v>269</v>
      </c>
      <c r="B69" s="161" t="s">
        <v>605</v>
      </c>
      <c r="C69" s="158" t="s">
        <v>606</v>
      </c>
      <c r="D69" s="159">
        <v>31.896093750000002</v>
      </c>
      <c r="E69" s="160">
        <v>0</v>
      </c>
      <c r="F69" s="160">
        <v>15</v>
      </c>
      <c r="G69" s="160">
        <v>0</v>
      </c>
      <c r="H69" s="160">
        <v>0</v>
      </c>
      <c r="I69" s="160"/>
      <c r="J69" s="159">
        <f t="shared" si="3"/>
        <v>0</v>
      </c>
      <c r="K69" s="159">
        <f t="shared" si="3"/>
        <v>478.44140625000006</v>
      </c>
      <c r="L69" s="159">
        <f t="shared" si="3"/>
        <v>0</v>
      </c>
      <c r="M69" s="159">
        <f t="shared" si="3"/>
        <v>0</v>
      </c>
      <c r="N69" s="159">
        <f t="shared" si="3"/>
        <v>0</v>
      </c>
      <c r="O69" s="159">
        <v>478.44140625000006</v>
      </c>
      <c r="P69" s="159">
        <f t="shared" si="4"/>
        <v>0</v>
      </c>
      <c r="Q69" s="159">
        <f t="shared" si="4"/>
        <v>0</v>
      </c>
      <c r="R69" s="159">
        <f t="shared" si="4"/>
        <v>0</v>
      </c>
      <c r="S69" s="161">
        <v>5</v>
      </c>
      <c r="T69" s="161">
        <v>1</v>
      </c>
      <c r="U69" s="162">
        <v>27.714285714285715</v>
      </c>
      <c r="V69" s="162">
        <v>38.799999999999997</v>
      </c>
      <c r="W69" s="161" t="s">
        <v>512</v>
      </c>
      <c r="X69" s="161" t="s">
        <v>72</v>
      </c>
      <c r="Y69" s="161"/>
      <c r="Z69" s="161"/>
    </row>
    <row r="70" spans="1:26" s="165" customFormat="1" ht="12" customHeight="1" x14ac:dyDescent="0.2">
      <c r="A70" s="156" t="s">
        <v>272</v>
      </c>
      <c r="B70" s="157" t="s">
        <v>273</v>
      </c>
      <c r="C70" s="158" t="s">
        <v>607</v>
      </c>
      <c r="D70" s="159">
        <v>3.4739999999999998</v>
      </c>
      <c r="E70" s="160">
        <v>380</v>
      </c>
      <c r="F70" s="160">
        <v>0</v>
      </c>
      <c r="G70" s="160">
        <v>0</v>
      </c>
      <c r="H70" s="160">
        <v>0</v>
      </c>
      <c r="I70" s="160"/>
      <c r="J70" s="159">
        <f t="shared" si="3"/>
        <v>1320.12</v>
      </c>
      <c r="K70" s="159">
        <f t="shared" si="3"/>
        <v>0</v>
      </c>
      <c r="L70" s="159">
        <f t="shared" si="3"/>
        <v>0</v>
      </c>
      <c r="M70" s="159">
        <f t="shared" si="3"/>
        <v>0</v>
      </c>
      <c r="N70" s="159">
        <f t="shared" si="3"/>
        <v>0</v>
      </c>
      <c r="O70" s="159">
        <v>0</v>
      </c>
      <c r="P70" s="159">
        <f t="shared" si="4"/>
        <v>0</v>
      </c>
      <c r="Q70" s="159">
        <f t="shared" si="4"/>
        <v>0</v>
      </c>
      <c r="R70" s="159">
        <f t="shared" si="4"/>
        <v>0</v>
      </c>
      <c r="S70" s="161">
        <v>60</v>
      </c>
      <c r="T70" s="161">
        <v>20</v>
      </c>
      <c r="U70" s="162">
        <v>63.428571428571431</v>
      </c>
      <c r="V70" s="162">
        <v>88.8</v>
      </c>
      <c r="W70" s="161" t="s">
        <v>512</v>
      </c>
      <c r="X70" s="161" t="s">
        <v>81</v>
      </c>
      <c r="Y70" s="161"/>
      <c r="Z70" s="161"/>
    </row>
    <row r="71" spans="1:26" s="165" customFormat="1" ht="12" customHeight="1" x14ac:dyDescent="0.2">
      <c r="A71" s="156" t="s">
        <v>275</v>
      </c>
      <c r="B71" s="157" t="s">
        <v>276</v>
      </c>
      <c r="C71" s="158" t="s">
        <v>277</v>
      </c>
      <c r="D71" s="159">
        <v>7.1550000000000002</v>
      </c>
      <c r="E71" s="160">
        <v>0</v>
      </c>
      <c r="F71" s="160">
        <v>50</v>
      </c>
      <c r="G71" s="160">
        <v>0</v>
      </c>
      <c r="H71" s="160">
        <v>0</v>
      </c>
      <c r="I71" s="160"/>
      <c r="J71" s="159">
        <f t="shared" si="3"/>
        <v>0</v>
      </c>
      <c r="K71" s="159">
        <f t="shared" si="3"/>
        <v>357.75</v>
      </c>
      <c r="L71" s="159">
        <f t="shared" si="3"/>
        <v>0</v>
      </c>
      <c r="M71" s="159">
        <f t="shared" si="3"/>
        <v>0</v>
      </c>
      <c r="N71" s="159">
        <f t="shared" si="3"/>
        <v>0</v>
      </c>
      <c r="O71" s="159">
        <v>357.75</v>
      </c>
      <c r="P71" s="159">
        <f t="shared" si="4"/>
        <v>0</v>
      </c>
      <c r="Q71" s="159">
        <f t="shared" si="4"/>
        <v>0</v>
      </c>
      <c r="R71" s="159">
        <f t="shared" si="4"/>
        <v>0</v>
      </c>
      <c r="S71" s="161">
        <v>30</v>
      </c>
      <c r="T71" s="161">
        <v>1</v>
      </c>
      <c r="U71" s="162">
        <v>27.714285714285715</v>
      </c>
      <c r="V71" s="162">
        <v>38.799999999999997</v>
      </c>
      <c r="W71" s="161" t="s">
        <v>512</v>
      </c>
      <c r="X71" s="161" t="s">
        <v>72</v>
      </c>
      <c r="Y71" s="161"/>
      <c r="Z71" s="161"/>
    </row>
    <row r="72" spans="1:26" s="165" customFormat="1" ht="12" customHeight="1" x14ac:dyDescent="0.2">
      <c r="A72" s="156" t="s">
        <v>278</v>
      </c>
      <c r="B72" s="157" t="s">
        <v>279</v>
      </c>
      <c r="C72" s="158" t="s">
        <v>608</v>
      </c>
      <c r="D72" s="159">
        <v>2.7629999999999999</v>
      </c>
      <c r="E72" s="160">
        <v>0</v>
      </c>
      <c r="F72" s="160">
        <v>0</v>
      </c>
      <c r="G72" s="160">
        <v>0</v>
      </c>
      <c r="H72" s="160">
        <v>0</v>
      </c>
      <c r="I72" s="160"/>
      <c r="J72" s="159">
        <f t="shared" si="3"/>
        <v>0</v>
      </c>
      <c r="K72" s="159">
        <f t="shared" si="3"/>
        <v>0</v>
      </c>
      <c r="L72" s="159">
        <f t="shared" si="3"/>
        <v>0</v>
      </c>
      <c r="M72" s="159">
        <f t="shared" si="3"/>
        <v>0</v>
      </c>
      <c r="N72" s="159">
        <f t="shared" si="3"/>
        <v>0</v>
      </c>
      <c r="O72" s="159">
        <v>0</v>
      </c>
      <c r="P72" s="159">
        <f t="shared" si="4"/>
        <v>0</v>
      </c>
      <c r="Q72" s="159">
        <f t="shared" si="4"/>
        <v>0</v>
      </c>
      <c r="R72" s="159">
        <f t="shared" si="4"/>
        <v>0</v>
      </c>
      <c r="S72" s="161">
        <v>84</v>
      </c>
      <c r="T72" s="161">
        <v>1</v>
      </c>
      <c r="U72" s="162">
        <v>43</v>
      </c>
      <c r="V72" s="162">
        <v>60.199999999999996</v>
      </c>
      <c r="W72" s="161" t="s">
        <v>609</v>
      </c>
      <c r="X72" s="161" t="s">
        <v>77</v>
      </c>
      <c r="Y72" s="161"/>
      <c r="Z72" s="161"/>
    </row>
    <row r="73" spans="1:26" s="165" customFormat="1" ht="12" customHeight="1" x14ac:dyDescent="0.2">
      <c r="A73" s="156" t="s">
        <v>281</v>
      </c>
      <c r="B73" s="157" t="s">
        <v>282</v>
      </c>
      <c r="C73" s="158" t="s">
        <v>610</v>
      </c>
      <c r="D73" s="159">
        <v>5.7330000000000005</v>
      </c>
      <c r="E73" s="160">
        <v>0</v>
      </c>
      <c r="F73" s="160">
        <v>0</v>
      </c>
      <c r="G73" s="160">
        <v>0</v>
      </c>
      <c r="H73" s="160">
        <v>0</v>
      </c>
      <c r="I73" s="160"/>
      <c r="J73" s="159">
        <f t="shared" si="3"/>
        <v>0</v>
      </c>
      <c r="K73" s="159">
        <f t="shared" si="3"/>
        <v>0</v>
      </c>
      <c r="L73" s="159">
        <f t="shared" si="3"/>
        <v>0</v>
      </c>
      <c r="M73" s="159">
        <f t="shared" si="3"/>
        <v>0</v>
      </c>
      <c r="N73" s="159">
        <f t="shared" si="3"/>
        <v>0</v>
      </c>
      <c r="O73" s="159">
        <v>0</v>
      </c>
      <c r="P73" s="159">
        <f t="shared" si="4"/>
        <v>0</v>
      </c>
      <c r="Q73" s="159">
        <f t="shared" si="4"/>
        <v>0</v>
      </c>
      <c r="R73" s="159">
        <f t="shared" si="4"/>
        <v>0</v>
      </c>
      <c r="S73" s="161">
        <v>36</v>
      </c>
      <c r="T73" s="161">
        <v>1</v>
      </c>
      <c r="U73" s="162">
        <v>27.714285714285715</v>
      </c>
      <c r="V73" s="162">
        <v>38.799999999999997</v>
      </c>
      <c r="W73" s="161" t="s">
        <v>512</v>
      </c>
      <c r="X73" s="161" t="s">
        <v>72</v>
      </c>
      <c r="Y73" s="161"/>
      <c r="Z73" s="161"/>
    </row>
    <row r="74" spans="1:26" s="165" customFormat="1" ht="12" customHeight="1" x14ac:dyDescent="0.2">
      <c r="A74" s="156" t="s">
        <v>284</v>
      </c>
      <c r="B74" s="157" t="s">
        <v>285</v>
      </c>
      <c r="C74" s="158" t="s">
        <v>611</v>
      </c>
      <c r="D74" s="159">
        <v>12.077999999999999</v>
      </c>
      <c r="E74" s="160">
        <v>0</v>
      </c>
      <c r="F74" s="160">
        <v>0</v>
      </c>
      <c r="G74" s="160">
        <v>0</v>
      </c>
      <c r="H74" s="160">
        <v>0</v>
      </c>
      <c r="I74" s="160"/>
      <c r="J74" s="159">
        <f t="shared" si="3"/>
        <v>0</v>
      </c>
      <c r="K74" s="159">
        <f t="shared" si="3"/>
        <v>0</v>
      </c>
      <c r="L74" s="159">
        <f t="shared" si="3"/>
        <v>0</v>
      </c>
      <c r="M74" s="159">
        <f t="shared" si="3"/>
        <v>0</v>
      </c>
      <c r="N74" s="159">
        <f t="shared" si="3"/>
        <v>0</v>
      </c>
      <c r="O74" s="159">
        <v>0</v>
      </c>
      <c r="P74" s="159">
        <f t="shared" si="4"/>
        <v>0</v>
      </c>
      <c r="Q74" s="159">
        <f t="shared" si="4"/>
        <v>0</v>
      </c>
      <c r="R74" s="159">
        <f t="shared" si="4"/>
        <v>0</v>
      </c>
      <c r="S74" s="161">
        <v>24</v>
      </c>
      <c r="T74" s="161">
        <v>1</v>
      </c>
      <c r="U74" s="162">
        <v>27.714285714285715</v>
      </c>
      <c r="V74" s="162">
        <v>38.799999999999997</v>
      </c>
      <c r="W74" s="161" t="s">
        <v>512</v>
      </c>
      <c r="X74" s="161" t="s">
        <v>72</v>
      </c>
      <c r="Y74" s="161"/>
      <c r="Z74" s="161"/>
    </row>
    <row r="75" spans="1:26" s="165" customFormat="1" ht="12" customHeight="1" x14ac:dyDescent="0.2">
      <c r="A75" s="156" t="s">
        <v>288</v>
      </c>
      <c r="B75" s="157" t="s">
        <v>612</v>
      </c>
      <c r="C75" s="158" t="s">
        <v>613</v>
      </c>
      <c r="D75" s="159">
        <v>49.463999999999999</v>
      </c>
      <c r="E75" s="160">
        <v>0</v>
      </c>
      <c r="F75" s="160">
        <v>15</v>
      </c>
      <c r="G75" s="160">
        <v>0</v>
      </c>
      <c r="H75" s="160">
        <v>0</v>
      </c>
      <c r="I75" s="160"/>
      <c r="J75" s="159">
        <f t="shared" si="3"/>
        <v>0</v>
      </c>
      <c r="K75" s="159">
        <f t="shared" si="3"/>
        <v>741.96</v>
      </c>
      <c r="L75" s="159">
        <f t="shared" si="3"/>
        <v>0</v>
      </c>
      <c r="M75" s="159">
        <f t="shared" si="3"/>
        <v>0</v>
      </c>
      <c r="N75" s="159">
        <f t="shared" si="3"/>
        <v>0</v>
      </c>
      <c r="O75" s="159">
        <v>741.96</v>
      </c>
      <c r="P75" s="159">
        <f t="shared" si="4"/>
        <v>0</v>
      </c>
      <c r="Q75" s="159">
        <f t="shared" si="4"/>
        <v>0</v>
      </c>
      <c r="R75" s="159">
        <f t="shared" si="4"/>
        <v>0</v>
      </c>
      <c r="S75" s="161">
        <v>12</v>
      </c>
      <c r="T75" s="161">
        <v>1</v>
      </c>
      <c r="U75" s="162">
        <v>27.714285714285715</v>
      </c>
      <c r="V75" s="162">
        <v>38.799999999999997</v>
      </c>
      <c r="W75" s="161" t="s">
        <v>512</v>
      </c>
      <c r="X75" s="161" t="s">
        <v>72</v>
      </c>
      <c r="Y75" s="161"/>
      <c r="Z75" s="161"/>
    </row>
    <row r="76" spans="1:26" s="165" customFormat="1" ht="12" customHeight="1" x14ac:dyDescent="0.2">
      <c r="A76" s="156" t="s">
        <v>291</v>
      </c>
      <c r="B76" s="157" t="s">
        <v>292</v>
      </c>
      <c r="C76" s="158" t="s">
        <v>614</v>
      </c>
      <c r="D76" s="159">
        <v>32.076000000000001</v>
      </c>
      <c r="E76" s="160">
        <v>0</v>
      </c>
      <c r="F76" s="160">
        <v>15</v>
      </c>
      <c r="G76" s="160">
        <v>0</v>
      </c>
      <c r="H76" s="160">
        <v>0</v>
      </c>
      <c r="I76" s="160"/>
      <c r="J76" s="159">
        <f t="shared" si="3"/>
        <v>0</v>
      </c>
      <c r="K76" s="159">
        <f t="shared" si="3"/>
        <v>481.14</v>
      </c>
      <c r="L76" s="159">
        <f t="shared" si="3"/>
        <v>0</v>
      </c>
      <c r="M76" s="159">
        <f t="shared" si="3"/>
        <v>0</v>
      </c>
      <c r="N76" s="159">
        <f t="shared" si="3"/>
        <v>0</v>
      </c>
      <c r="O76" s="159">
        <v>481.14</v>
      </c>
      <c r="P76" s="159">
        <f t="shared" si="4"/>
        <v>0</v>
      </c>
      <c r="Q76" s="159">
        <f t="shared" si="4"/>
        <v>0</v>
      </c>
      <c r="R76" s="159">
        <f t="shared" si="4"/>
        <v>0</v>
      </c>
      <c r="S76" s="161">
        <v>12</v>
      </c>
      <c r="T76" s="161">
        <v>1</v>
      </c>
      <c r="U76" s="162">
        <v>37.714285714285715</v>
      </c>
      <c r="V76" s="162">
        <v>52.8</v>
      </c>
      <c r="W76" s="161" t="s">
        <v>512</v>
      </c>
      <c r="X76" s="161" t="s">
        <v>77</v>
      </c>
      <c r="Y76" s="161"/>
      <c r="Z76" s="161"/>
    </row>
    <row r="77" spans="1:26" s="165" customFormat="1" ht="12" customHeight="1" x14ac:dyDescent="0.2">
      <c r="A77" s="156" t="s">
        <v>294</v>
      </c>
      <c r="B77" s="157" t="s">
        <v>615</v>
      </c>
      <c r="C77" s="158" t="s">
        <v>296</v>
      </c>
      <c r="D77" s="159">
        <v>46.386000000000003</v>
      </c>
      <c r="E77" s="160">
        <v>144</v>
      </c>
      <c r="F77" s="160">
        <v>96</v>
      </c>
      <c r="G77" s="160">
        <v>0</v>
      </c>
      <c r="H77" s="160">
        <v>0</v>
      </c>
      <c r="I77" s="160"/>
      <c r="J77" s="159">
        <f t="shared" si="3"/>
        <v>6679.5840000000007</v>
      </c>
      <c r="K77" s="159">
        <f t="shared" si="3"/>
        <v>4453.0560000000005</v>
      </c>
      <c r="L77" s="159">
        <f t="shared" si="3"/>
        <v>0</v>
      </c>
      <c r="M77" s="159">
        <f t="shared" si="3"/>
        <v>0</v>
      </c>
      <c r="N77" s="159">
        <f t="shared" si="3"/>
        <v>0</v>
      </c>
      <c r="O77" s="159">
        <v>4453.0560000000005</v>
      </c>
      <c r="P77" s="159">
        <f t="shared" si="4"/>
        <v>29744561.608704008</v>
      </c>
      <c r="Q77" s="159">
        <f t="shared" si="4"/>
        <v>0</v>
      </c>
      <c r="R77" s="159">
        <f t="shared" si="4"/>
        <v>0</v>
      </c>
      <c r="S77" s="161">
        <v>48</v>
      </c>
      <c r="T77" s="161">
        <v>48</v>
      </c>
      <c r="U77" s="162">
        <v>81</v>
      </c>
      <c r="V77" s="162">
        <v>113.39999999999999</v>
      </c>
      <c r="W77" s="161" t="s">
        <v>512</v>
      </c>
      <c r="X77" s="161" t="s">
        <v>72</v>
      </c>
      <c r="Y77" s="161"/>
      <c r="Z77" s="161"/>
    </row>
    <row r="78" spans="1:26" s="165" customFormat="1" ht="12" customHeight="1" x14ac:dyDescent="0.2">
      <c r="A78" s="156" t="s">
        <v>298</v>
      </c>
      <c r="B78" s="157" t="s">
        <v>299</v>
      </c>
      <c r="C78" s="158" t="s">
        <v>616</v>
      </c>
      <c r="D78" s="159">
        <v>41.148000000000003</v>
      </c>
      <c r="E78" s="160">
        <v>96</v>
      </c>
      <c r="F78" s="160">
        <v>50</v>
      </c>
      <c r="G78" s="160">
        <v>0</v>
      </c>
      <c r="H78" s="160">
        <v>0</v>
      </c>
      <c r="I78" s="160"/>
      <c r="J78" s="159">
        <f t="shared" si="3"/>
        <v>3950.2080000000005</v>
      </c>
      <c r="K78" s="159">
        <f t="shared" si="3"/>
        <v>2057.4</v>
      </c>
      <c r="L78" s="159">
        <f t="shared" si="3"/>
        <v>0</v>
      </c>
      <c r="M78" s="159">
        <f t="shared" si="3"/>
        <v>0</v>
      </c>
      <c r="N78" s="159">
        <f t="shared" si="3"/>
        <v>0</v>
      </c>
      <c r="O78" s="159">
        <v>2057.4</v>
      </c>
      <c r="P78" s="159">
        <f t="shared" si="4"/>
        <v>8127157.9392000018</v>
      </c>
      <c r="Q78" s="159">
        <f t="shared" si="4"/>
        <v>0</v>
      </c>
      <c r="R78" s="159">
        <f t="shared" si="4"/>
        <v>0</v>
      </c>
      <c r="S78" s="161">
        <v>12</v>
      </c>
      <c r="T78" s="161">
        <v>1</v>
      </c>
      <c r="U78" s="162">
        <v>38.428571428571431</v>
      </c>
      <c r="V78" s="162">
        <v>53.8</v>
      </c>
      <c r="W78" s="161" t="s">
        <v>512</v>
      </c>
      <c r="X78" s="161" t="s">
        <v>72</v>
      </c>
      <c r="Y78" s="161"/>
      <c r="Z78" s="161"/>
    </row>
    <row r="79" spans="1:26" s="165" customFormat="1" ht="12" customHeight="1" x14ac:dyDescent="0.2">
      <c r="A79" s="156" t="s">
        <v>301</v>
      </c>
      <c r="B79" s="157" t="s">
        <v>302</v>
      </c>
      <c r="C79" s="158" t="s">
        <v>303</v>
      </c>
      <c r="D79" s="159">
        <v>17.253000000000004</v>
      </c>
      <c r="E79" s="160">
        <v>0</v>
      </c>
      <c r="F79" s="160">
        <v>0</v>
      </c>
      <c r="G79" s="160">
        <v>0</v>
      </c>
      <c r="H79" s="160">
        <v>0</v>
      </c>
      <c r="I79" s="160"/>
      <c r="J79" s="159">
        <f t="shared" si="3"/>
        <v>0</v>
      </c>
      <c r="K79" s="159">
        <f t="shared" si="3"/>
        <v>0</v>
      </c>
      <c r="L79" s="159">
        <f t="shared" si="3"/>
        <v>0</v>
      </c>
      <c r="M79" s="159">
        <f t="shared" si="3"/>
        <v>0</v>
      </c>
      <c r="N79" s="159">
        <f t="shared" si="3"/>
        <v>0</v>
      </c>
      <c r="O79" s="159">
        <v>0</v>
      </c>
      <c r="P79" s="159">
        <f t="shared" si="4"/>
        <v>0</v>
      </c>
      <c r="Q79" s="159">
        <f t="shared" si="4"/>
        <v>0</v>
      </c>
      <c r="R79" s="159">
        <f t="shared" si="4"/>
        <v>0</v>
      </c>
      <c r="S79" s="161">
        <v>224</v>
      </c>
      <c r="T79" s="161">
        <v>224</v>
      </c>
      <c r="U79" s="162">
        <v>81</v>
      </c>
      <c r="V79" s="162">
        <v>114</v>
      </c>
      <c r="W79" s="161" t="s">
        <v>512</v>
      </c>
      <c r="X79" s="161" t="s">
        <v>72</v>
      </c>
      <c r="Y79" s="161"/>
      <c r="Z79" s="161"/>
    </row>
    <row r="80" spans="1:26" s="165" customFormat="1" ht="12" customHeight="1" x14ac:dyDescent="0.2">
      <c r="A80" s="156" t="s">
        <v>305</v>
      </c>
      <c r="B80" s="157" t="s">
        <v>306</v>
      </c>
      <c r="C80" s="166" t="s">
        <v>617</v>
      </c>
      <c r="D80" s="159">
        <v>2.403</v>
      </c>
      <c r="E80" s="160">
        <v>84</v>
      </c>
      <c r="F80" s="160">
        <v>0</v>
      </c>
      <c r="G80" s="160">
        <v>0</v>
      </c>
      <c r="H80" s="160">
        <v>0</v>
      </c>
      <c r="I80" s="160"/>
      <c r="J80" s="159">
        <f t="shared" si="3"/>
        <v>201.852</v>
      </c>
      <c r="K80" s="159">
        <f t="shared" si="3"/>
        <v>0</v>
      </c>
      <c r="L80" s="159">
        <f t="shared" si="3"/>
        <v>0</v>
      </c>
      <c r="M80" s="159">
        <f t="shared" si="3"/>
        <v>0</v>
      </c>
      <c r="N80" s="159">
        <f t="shared" si="3"/>
        <v>0</v>
      </c>
      <c r="O80" s="159">
        <v>0</v>
      </c>
      <c r="P80" s="159">
        <f t="shared" si="4"/>
        <v>0</v>
      </c>
      <c r="Q80" s="159">
        <f t="shared" si="4"/>
        <v>0</v>
      </c>
      <c r="R80" s="159">
        <f t="shared" si="4"/>
        <v>0</v>
      </c>
      <c r="S80" s="161">
        <v>84</v>
      </c>
      <c r="T80" s="161">
        <v>1</v>
      </c>
      <c r="U80" s="162">
        <v>52.714285714285715</v>
      </c>
      <c r="V80" s="162">
        <v>73.8</v>
      </c>
      <c r="W80" s="161" t="s">
        <v>512</v>
      </c>
      <c r="X80" s="161" t="s">
        <v>164</v>
      </c>
      <c r="Y80" s="161"/>
      <c r="Z80" s="161"/>
    </row>
    <row r="81" spans="1:26" s="165" customFormat="1" ht="12" customHeight="1" x14ac:dyDescent="0.2">
      <c r="A81" s="156" t="s">
        <v>309</v>
      </c>
      <c r="B81" s="157" t="s">
        <v>310</v>
      </c>
      <c r="C81" s="166" t="s">
        <v>311</v>
      </c>
      <c r="D81" s="159">
        <v>3.5640000000000001</v>
      </c>
      <c r="E81" s="160">
        <v>0</v>
      </c>
      <c r="F81" s="160">
        <v>60</v>
      </c>
      <c r="G81" s="160">
        <v>0</v>
      </c>
      <c r="H81" s="160">
        <v>0</v>
      </c>
      <c r="I81" s="160"/>
      <c r="J81" s="159">
        <f t="shared" si="3"/>
        <v>0</v>
      </c>
      <c r="K81" s="159">
        <f t="shared" si="3"/>
        <v>213.84</v>
      </c>
      <c r="L81" s="159">
        <f t="shared" si="3"/>
        <v>0</v>
      </c>
      <c r="M81" s="159">
        <f t="shared" si="3"/>
        <v>0</v>
      </c>
      <c r="N81" s="159">
        <f t="shared" si="3"/>
        <v>0</v>
      </c>
      <c r="O81" s="159">
        <v>213.84</v>
      </c>
      <c r="P81" s="159">
        <f t="shared" si="4"/>
        <v>0</v>
      </c>
      <c r="Q81" s="159">
        <f t="shared" si="4"/>
        <v>0</v>
      </c>
      <c r="R81" s="159">
        <f t="shared" si="4"/>
        <v>0</v>
      </c>
      <c r="S81" s="161">
        <v>60</v>
      </c>
      <c r="T81" s="161">
        <v>1</v>
      </c>
      <c r="U81" s="162">
        <v>49</v>
      </c>
      <c r="V81" s="162">
        <v>68.599999999999994</v>
      </c>
      <c r="W81" s="161" t="s">
        <v>512</v>
      </c>
      <c r="X81" s="161" t="s">
        <v>72</v>
      </c>
      <c r="Y81" s="161"/>
      <c r="Z81" s="161"/>
    </row>
    <row r="82" spans="1:26" s="183" customFormat="1" ht="12" customHeight="1" x14ac:dyDescent="0.2">
      <c r="A82" s="166" t="s">
        <v>161</v>
      </c>
      <c r="B82" s="169" t="s">
        <v>162</v>
      </c>
      <c r="C82" s="166" t="s">
        <v>618</v>
      </c>
      <c r="D82" s="167">
        <v>615.15</v>
      </c>
      <c r="E82" s="171">
        <v>50</v>
      </c>
      <c r="F82" s="160">
        <v>50</v>
      </c>
      <c r="G82" s="160">
        <v>0</v>
      </c>
      <c r="H82" s="160">
        <v>0</v>
      </c>
      <c r="I82" s="168"/>
      <c r="J82" s="159">
        <f t="shared" si="3"/>
        <v>30757.5</v>
      </c>
      <c r="K82" s="159">
        <f t="shared" si="3"/>
        <v>30757.5</v>
      </c>
      <c r="L82" s="159">
        <f t="shared" si="3"/>
        <v>0</v>
      </c>
      <c r="M82" s="159">
        <f t="shared" si="3"/>
        <v>0</v>
      </c>
      <c r="N82" s="159">
        <f t="shared" si="3"/>
        <v>0</v>
      </c>
      <c r="O82" s="159">
        <v>30757.5</v>
      </c>
      <c r="P82" s="159">
        <f t="shared" si="4"/>
        <v>946023806.25</v>
      </c>
      <c r="Q82" s="159">
        <f t="shared" si="4"/>
        <v>0</v>
      </c>
      <c r="R82" s="159">
        <f t="shared" si="4"/>
        <v>0</v>
      </c>
      <c r="S82" s="169">
        <v>1</v>
      </c>
      <c r="T82" s="169">
        <v>1</v>
      </c>
      <c r="U82" s="170">
        <v>53</v>
      </c>
      <c r="V82" s="170">
        <v>74</v>
      </c>
      <c r="W82" s="169" t="s">
        <v>512</v>
      </c>
      <c r="X82" s="169" t="s">
        <v>164</v>
      </c>
      <c r="Y82" s="169"/>
      <c r="Z82" s="169"/>
    </row>
    <row r="83" spans="1:26" s="165" customFormat="1" ht="12" customHeight="1" x14ac:dyDescent="0.2">
      <c r="A83" s="156" t="s">
        <v>619</v>
      </c>
      <c r="B83" s="157" t="s">
        <v>620</v>
      </c>
      <c r="C83" s="166" t="s">
        <v>621</v>
      </c>
      <c r="D83" s="159">
        <v>10.683</v>
      </c>
      <c r="E83" s="160">
        <v>48</v>
      </c>
      <c r="F83" s="160">
        <v>50</v>
      </c>
      <c r="G83" s="160">
        <v>0</v>
      </c>
      <c r="H83" s="160">
        <v>0</v>
      </c>
      <c r="I83" s="160"/>
      <c r="J83" s="159">
        <f t="shared" si="3"/>
        <v>512.78399999999999</v>
      </c>
      <c r="K83" s="159">
        <f t="shared" si="3"/>
        <v>534.15</v>
      </c>
      <c r="L83" s="159">
        <f t="shared" si="3"/>
        <v>0</v>
      </c>
      <c r="M83" s="159">
        <f t="shared" si="3"/>
        <v>0</v>
      </c>
      <c r="N83" s="159">
        <f t="shared" si="3"/>
        <v>0</v>
      </c>
      <c r="O83" s="159">
        <v>534.15</v>
      </c>
      <c r="P83" s="159">
        <f t="shared" si="4"/>
        <v>273903.5736</v>
      </c>
      <c r="Q83" s="159">
        <f t="shared" si="4"/>
        <v>0</v>
      </c>
      <c r="R83" s="159">
        <f t="shared" si="4"/>
        <v>0</v>
      </c>
      <c r="S83" s="161">
        <v>24</v>
      </c>
      <c r="T83" s="161">
        <v>1</v>
      </c>
      <c r="U83" s="162">
        <v>38.428571428571431</v>
      </c>
      <c r="V83" s="162">
        <v>53.8</v>
      </c>
      <c r="W83" s="161" t="s">
        <v>512</v>
      </c>
      <c r="X83" s="161" t="s">
        <v>72</v>
      </c>
      <c r="Y83" s="161"/>
      <c r="Z83" s="161"/>
    </row>
    <row r="84" spans="1:26" s="165" customFormat="1" ht="12" customHeight="1" x14ac:dyDescent="0.2">
      <c r="A84" s="156" t="s">
        <v>320</v>
      </c>
      <c r="B84" s="157" t="s">
        <v>321</v>
      </c>
      <c r="C84" s="166" t="s">
        <v>322</v>
      </c>
      <c r="D84" s="159">
        <v>32.283000000000001</v>
      </c>
      <c r="E84" s="160">
        <v>48</v>
      </c>
      <c r="F84" s="160">
        <v>15</v>
      </c>
      <c r="G84" s="160">
        <v>0</v>
      </c>
      <c r="H84" s="160">
        <v>0</v>
      </c>
      <c r="I84" s="160"/>
      <c r="J84" s="159">
        <f t="shared" si="3"/>
        <v>1549.5840000000001</v>
      </c>
      <c r="K84" s="159">
        <f t="shared" si="3"/>
        <v>484.245</v>
      </c>
      <c r="L84" s="159">
        <f t="shared" si="3"/>
        <v>0</v>
      </c>
      <c r="M84" s="159">
        <f t="shared" si="3"/>
        <v>0</v>
      </c>
      <c r="N84" s="159">
        <f t="shared" si="3"/>
        <v>0</v>
      </c>
      <c r="O84" s="159">
        <v>484.245</v>
      </c>
      <c r="P84" s="159">
        <f t="shared" si="4"/>
        <v>750378.30408000003</v>
      </c>
      <c r="Q84" s="159">
        <f t="shared" si="4"/>
        <v>0</v>
      </c>
      <c r="R84" s="159">
        <f t="shared" si="4"/>
        <v>0</v>
      </c>
      <c r="S84" s="161">
        <v>12</v>
      </c>
      <c r="T84" s="161">
        <v>1</v>
      </c>
      <c r="U84" s="162">
        <v>106.28571428571429</v>
      </c>
      <c r="V84" s="162">
        <v>148.80000000000001</v>
      </c>
      <c r="W84" s="163" t="s">
        <v>512</v>
      </c>
      <c r="X84" s="161" t="s">
        <v>227</v>
      </c>
      <c r="Y84" s="161"/>
      <c r="Z84" s="161"/>
    </row>
    <row r="85" spans="1:26" s="165" customFormat="1" ht="12" customHeight="1" x14ac:dyDescent="0.2">
      <c r="A85" s="156" t="s">
        <v>324</v>
      </c>
      <c r="B85" s="157" t="s">
        <v>325</v>
      </c>
      <c r="C85" s="166" t="s">
        <v>622</v>
      </c>
      <c r="D85" s="159">
        <v>14.148000000000001</v>
      </c>
      <c r="E85" s="160">
        <v>0</v>
      </c>
      <c r="F85" s="160">
        <v>0</v>
      </c>
      <c r="G85" s="160">
        <v>0</v>
      </c>
      <c r="H85" s="160">
        <v>0</v>
      </c>
      <c r="I85" s="160"/>
      <c r="J85" s="159">
        <f t="shared" si="3"/>
        <v>0</v>
      </c>
      <c r="K85" s="159">
        <f t="shared" si="3"/>
        <v>0</v>
      </c>
      <c r="L85" s="159">
        <f t="shared" si="3"/>
        <v>0</v>
      </c>
      <c r="M85" s="159">
        <f t="shared" si="3"/>
        <v>0</v>
      </c>
      <c r="N85" s="159">
        <f t="shared" si="3"/>
        <v>0</v>
      </c>
      <c r="O85" s="159">
        <v>0</v>
      </c>
      <c r="P85" s="159">
        <f t="shared" si="4"/>
        <v>0</v>
      </c>
      <c r="Q85" s="159">
        <f t="shared" si="4"/>
        <v>0</v>
      </c>
      <c r="R85" s="159">
        <f t="shared" si="4"/>
        <v>0</v>
      </c>
      <c r="S85" s="161">
        <v>24</v>
      </c>
      <c r="T85" s="161">
        <v>1</v>
      </c>
      <c r="U85" s="162">
        <v>27.714285714285715</v>
      </c>
      <c r="V85" s="162">
        <v>38.799999999999997</v>
      </c>
      <c r="W85" s="161" t="s">
        <v>512</v>
      </c>
      <c r="X85" s="161" t="s">
        <v>72</v>
      </c>
      <c r="Y85" s="161"/>
      <c r="Z85" s="161"/>
    </row>
    <row r="86" spans="1:26" s="165" customFormat="1" ht="12" customHeight="1" x14ac:dyDescent="0.2">
      <c r="A86" s="156" t="s">
        <v>327</v>
      </c>
      <c r="B86" s="157" t="s">
        <v>328</v>
      </c>
      <c r="C86" s="166" t="s">
        <v>623</v>
      </c>
      <c r="D86" s="159">
        <v>53.127000000000002</v>
      </c>
      <c r="E86" s="160">
        <v>12</v>
      </c>
      <c r="F86" s="160">
        <v>15</v>
      </c>
      <c r="G86" s="160">
        <v>0</v>
      </c>
      <c r="H86" s="160">
        <v>0</v>
      </c>
      <c r="I86" s="160"/>
      <c r="J86" s="159">
        <f t="shared" si="3"/>
        <v>637.524</v>
      </c>
      <c r="K86" s="159">
        <f t="shared" si="3"/>
        <v>796.90500000000009</v>
      </c>
      <c r="L86" s="159">
        <f t="shared" si="3"/>
        <v>0</v>
      </c>
      <c r="M86" s="159">
        <f t="shared" si="3"/>
        <v>0</v>
      </c>
      <c r="N86" s="159">
        <f t="shared" si="3"/>
        <v>0</v>
      </c>
      <c r="O86" s="159">
        <v>796.90500000000009</v>
      </c>
      <c r="P86" s="159">
        <f t="shared" si="4"/>
        <v>508046.06322000007</v>
      </c>
      <c r="Q86" s="159">
        <f t="shared" si="4"/>
        <v>0</v>
      </c>
      <c r="R86" s="159">
        <f t="shared" si="4"/>
        <v>0</v>
      </c>
      <c r="S86" s="161">
        <v>12</v>
      </c>
      <c r="T86" s="161">
        <v>1</v>
      </c>
      <c r="U86" s="162">
        <v>52.714285714285715</v>
      </c>
      <c r="V86" s="162">
        <v>73.8</v>
      </c>
      <c r="W86" s="161" t="s">
        <v>512</v>
      </c>
      <c r="X86" s="161" t="s">
        <v>116</v>
      </c>
      <c r="Y86" s="161"/>
      <c r="Z86" s="161"/>
    </row>
    <row r="87" spans="1:26" s="165" customFormat="1" ht="12" customHeight="1" x14ac:dyDescent="0.2">
      <c r="A87" s="156" t="s">
        <v>331</v>
      </c>
      <c r="B87" s="157" t="s">
        <v>332</v>
      </c>
      <c r="C87" s="166" t="s">
        <v>624</v>
      </c>
      <c r="D87" s="159">
        <v>101.86200000000001</v>
      </c>
      <c r="E87" s="160">
        <v>45</v>
      </c>
      <c r="F87" s="160">
        <v>15</v>
      </c>
      <c r="G87" s="160">
        <v>0</v>
      </c>
      <c r="H87" s="160">
        <v>0</v>
      </c>
      <c r="I87" s="160"/>
      <c r="J87" s="159">
        <f t="shared" si="3"/>
        <v>4583.79</v>
      </c>
      <c r="K87" s="159">
        <f t="shared" si="3"/>
        <v>1527.93</v>
      </c>
      <c r="L87" s="159">
        <f t="shared" si="3"/>
        <v>0</v>
      </c>
      <c r="M87" s="159">
        <f t="shared" si="3"/>
        <v>0</v>
      </c>
      <c r="N87" s="159">
        <f t="shared" si="3"/>
        <v>0</v>
      </c>
      <c r="O87" s="159">
        <v>1527.93</v>
      </c>
      <c r="P87" s="159">
        <f t="shared" si="4"/>
        <v>7003710.2547000004</v>
      </c>
      <c r="Q87" s="159">
        <f t="shared" si="4"/>
        <v>0</v>
      </c>
      <c r="R87" s="159">
        <f t="shared" si="4"/>
        <v>0</v>
      </c>
      <c r="S87" s="161">
        <v>5</v>
      </c>
      <c r="T87" s="161">
        <v>1</v>
      </c>
      <c r="U87" s="162">
        <v>52.714285714285715</v>
      </c>
      <c r="V87" s="162">
        <v>73.8</v>
      </c>
      <c r="W87" s="161" t="s">
        <v>512</v>
      </c>
      <c r="X87" s="161" t="s">
        <v>164</v>
      </c>
      <c r="Y87" s="161"/>
      <c r="Z87" s="161"/>
    </row>
    <row r="88" spans="1:26" s="165" customFormat="1" ht="12" customHeight="1" x14ac:dyDescent="0.2">
      <c r="A88" s="158" t="s">
        <v>334</v>
      </c>
      <c r="B88" s="161" t="s">
        <v>335</v>
      </c>
      <c r="C88" s="158" t="s">
        <v>336</v>
      </c>
      <c r="D88" s="159">
        <v>361.53046875000001</v>
      </c>
      <c r="E88" s="171">
        <v>10</v>
      </c>
      <c r="F88" s="160">
        <v>0</v>
      </c>
      <c r="G88" s="160">
        <v>0</v>
      </c>
      <c r="H88" s="160">
        <v>0</v>
      </c>
      <c r="I88" s="168"/>
      <c r="J88" s="159">
        <f t="shared" si="3"/>
        <v>3615.3046875</v>
      </c>
      <c r="K88" s="159">
        <f t="shared" si="3"/>
        <v>0</v>
      </c>
      <c r="L88" s="159">
        <f t="shared" si="3"/>
        <v>0</v>
      </c>
      <c r="M88" s="159">
        <f t="shared" si="3"/>
        <v>0</v>
      </c>
      <c r="N88" s="159">
        <f t="shared" si="3"/>
        <v>0</v>
      </c>
      <c r="O88" s="159">
        <v>0</v>
      </c>
      <c r="P88" s="159">
        <f t="shared" si="4"/>
        <v>0</v>
      </c>
      <c r="Q88" s="159">
        <f t="shared" si="4"/>
        <v>0</v>
      </c>
      <c r="R88" s="159">
        <f t="shared" si="4"/>
        <v>0</v>
      </c>
      <c r="S88" s="169">
        <v>1</v>
      </c>
      <c r="T88" s="169">
        <v>1</v>
      </c>
      <c r="U88" s="170">
        <v>81</v>
      </c>
      <c r="V88" s="170">
        <v>114</v>
      </c>
      <c r="W88" s="169" t="s">
        <v>512</v>
      </c>
      <c r="X88" s="169" t="s">
        <v>258</v>
      </c>
      <c r="Y88" s="161" t="s">
        <v>625</v>
      </c>
      <c r="Z88" s="161"/>
    </row>
    <row r="89" spans="1:26" s="165" customFormat="1" ht="12" customHeight="1" x14ac:dyDescent="0.2">
      <c r="A89" s="156" t="s">
        <v>626</v>
      </c>
      <c r="B89" s="157" t="s">
        <v>627</v>
      </c>
      <c r="C89" s="166" t="s">
        <v>339</v>
      </c>
      <c r="D89" s="159">
        <v>9.9359999999999999</v>
      </c>
      <c r="E89" s="171">
        <v>24</v>
      </c>
      <c r="F89" s="160">
        <v>300</v>
      </c>
      <c r="G89" s="160">
        <v>0</v>
      </c>
      <c r="H89" s="160">
        <v>0</v>
      </c>
      <c r="I89" s="160"/>
      <c r="J89" s="159">
        <f t="shared" si="3"/>
        <v>238.464</v>
      </c>
      <c r="K89" s="159">
        <f t="shared" si="3"/>
        <v>2980.8</v>
      </c>
      <c r="L89" s="159">
        <f t="shared" si="3"/>
        <v>0</v>
      </c>
      <c r="M89" s="159">
        <f t="shared" si="3"/>
        <v>0</v>
      </c>
      <c r="N89" s="159">
        <f t="shared" si="3"/>
        <v>0</v>
      </c>
      <c r="O89" s="159">
        <v>2980.8</v>
      </c>
      <c r="P89" s="159">
        <f t="shared" si="4"/>
        <v>710813.49120000005</v>
      </c>
      <c r="Q89" s="159">
        <f t="shared" si="4"/>
        <v>0</v>
      </c>
      <c r="R89" s="159">
        <f t="shared" si="4"/>
        <v>0</v>
      </c>
      <c r="S89" s="161">
        <v>24</v>
      </c>
      <c r="T89" s="161">
        <v>1</v>
      </c>
      <c r="U89" s="162">
        <v>27.714285714285715</v>
      </c>
      <c r="V89" s="162">
        <v>38.799999999999997</v>
      </c>
      <c r="W89" s="161" t="s">
        <v>512</v>
      </c>
      <c r="X89" s="161" t="s">
        <v>72</v>
      </c>
      <c r="Y89" s="161"/>
      <c r="Z89" s="161"/>
    </row>
    <row r="90" spans="1:26" s="165" customFormat="1" ht="12" customHeight="1" x14ac:dyDescent="0.2">
      <c r="A90" s="156" t="s">
        <v>628</v>
      </c>
      <c r="B90" s="157" t="s">
        <v>629</v>
      </c>
      <c r="C90" s="184" t="s">
        <v>630</v>
      </c>
      <c r="D90" s="185">
        <v>139.92890625000001</v>
      </c>
      <c r="E90" s="186">
        <v>200</v>
      </c>
      <c r="F90" s="160">
        <v>50</v>
      </c>
      <c r="G90" s="160">
        <v>0</v>
      </c>
      <c r="H90" s="160">
        <v>0</v>
      </c>
      <c r="I90" s="160"/>
      <c r="J90" s="159">
        <f t="shared" si="3"/>
        <v>27985.781250000004</v>
      </c>
      <c r="K90" s="159">
        <f t="shared" si="3"/>
        <v>6996.4453125000009</v>
      </c>
      <c r="L90" s="159">
        <f t="shared" si="3"/>
        <v>0</v>
      </c>
      <c r="M90" s="159">
        <f t="shared" si="3"/>
        <v>0</v>
      </c>
      <c r="N90" s="159">
        <f t="shared" si="3"/>
        <v>0</v>
      </c>
      <c r="O90" s="159">
        <v>6996.4453125000009</v>
      </c>
      <c r="P90" s="159">
        <f t="shared" si="4"/>
        <v>195800988.04321295</v>
      </c>
      <c r="Q90" s="159">
        <f t="shared" si="4"/>
        <v>0</v>
      </c>
      <c r="R90" s="159">
        <f t="shared" si="4"/>
        <v>0</v>
      </c>
      <c r="S90" s="161">
        <v>5</v>
      </c>
      <c r="T90" s="161">
        <v>1</v>
      </c>
      <c r="U90" s="162">
        <v>74.142857142857139</v>
      </c>
      <c r="V90" s="162">
        <v>103.79999999999998</v>
      </c>
      <c r="W90" s="161" t="s">
        <v>512</v>
      </c>
      <c r="X90" s="161" t="s">
        <v>72</v>
      </c>
      <c r="Y90" s="161"/>
      <c r="Z90" s="161"/>
    </row>
    <row r="91" spans="1:26" s="165" customFormat="1" ht="12" customHeight="1" x14ac:dyDescent="0.2">
      <c r="A91" s="158" t="s">
        <v>631</v>
      </c>
      <c r="B91" s="161" t="s">
        <v>632</v>
      </c>
      <c r="C91" s="187" t="s">
        <v>633</v>
      </c>
      <c r="D91" s="167">
        <v>34.290156249999995</v>
      </c>
      <c r="E91" s="168">
        <v>504</v>
      </c>
      <c r="F91" s="160">
        <v>300</v>
      </c>
      <c r="G91" s="168">
        <v>50</v>
      </c>
      <c r="H91" s="160">
        <v>48</v>
      </c>
      <c r="I91" s="168">
        <v>35</v>
      </c>
      <c r="J91" s="159">
        <f t="shared" si="3"/>
        <v>17282.238749999997</v>
      </c>
      <c r="K91" s="159">
        <f t="shared" si="3"/>
        <v>10287.046874999998</v>
      </c>
      <c r="L91" s="159">
        <f t="shared" si="3"/>
        <v>1714.5078124999998</v>
      </c>
      <c r="M91" s="159">
        <f t="shared" si="3"/>
        <v>1645.9274999999998</v>
      </c>
      <c r="N91" s="159">
        <f t="shared" si="3"/>
        <v>1200.1554687499997</v>
      </c>
      <c r="O91" s="159">
        <v>10287.046874999998</v>
      </c>
      <c r="P91" s="159">
        <f t="shared" ref="P91:Q122" si="5">J91*K91</f>
        <v>177783200.12619135</v>
      </c>
      <c r="Q91" s="159">
        <f>H91*D91</f>
        <v>1645.9274999999998</v>
      </c>
      <c r="R91" s="159">
        <f t="shared" ref="R91:R154" si="6">L91*M91</f>
        <v>2821955.5575585929</v>
      </c>
      <c r="S91" s="169">
        <v>12</v>
      </c>
      <c r="T91" s="169">
        <v>1</v>
      </c>
      <c r="U91" s="170">
        <v>27.714285714285715</v>
      </c>
      <c r="V91" s="170">
        <v>38.799999999999997</v>
      </c>
      <c r="W91" s="169" t="s">
        <v>609</v>
      </c>
      <c r="X91" s="169" t="s">
        <v>72</v>
      </c>
      <c r="Y91" s="161"/>
      <c r="Z91" s="161"/>
    </row>
    <row r="92" spans="1:26" s="165" customFormat="1" ht="12" customHeight="1" x14ac:dyDescent="0.2">
      <c r="A92" s="156" t="s">
        <v>348</v>
      </c>
      <c r="B92" s="157" t="s">
        <v>349</v>
      </c>
      <c r="C92" s="187" t="s">
        <v>350</v>
      </c>
      <c r="D92" s="159">
        <v>31.868999999999996</v>
      </c>
      <c r="E92" s="160">
        <v>504</v>
      </c>
      <c r="F92" s="160">
        <v>300</v>
      </c>
      <c r="G92" s="160">
        <v>50</v>
      </c>
      <c r="H92" s="160">
        <v>48</v>
      </c>
      <c r="I92" s="160">
        <v>35</v>
      </c>
      <c r="J92" s="159">
        <f t="shared" ref="J92:N155" si="7">$D92*E92</f>
        <v>16061.975999999999</v>
      </c>
      <c r="K92" s="159">
        <f t="shared" si="7"/>
        <v>9560.6999999999989</v>
      </c>
      <c r="L92" s="159">
        <f t="shared" si="7"/>
        <v>1593.4499999999998</v>
      </c>
      <c r="M92" s="159">
        <f t="shared" si="7"/>
        <v>1529.7119999999998</v>
      </c>
      <c r="N92" s="159">
        <f t="shared" si="7"/>
        <v>1115.415</v>
      </c>
      <c r="O92" s="159">
        <v>9560.6999999999989</v>
      </c>
      <c r="P92" s="159">
        <f t="shared" si="5"/>
        <v>153563733.94319996</v>
      </c>
      <c r="Q92" s="159">
        <f>H92*D92</f>
        <v>1529.7119999999998</v>
      </c>
      <c r="R92" s="159">
        <f t="shared" si="6"/>
        <v>2437519.5863999994</v>
      </c>
      <c r="S92" s="161">
        <v>24</v>
      </c>
      <c r="T92" s="161">
        <v>1</v>
      </c>
      <c r="U92" s="162">
        <v>58</v>
      </c>
      <c r="V92" s="162">
        <v>81.199999999999989</v>
      </c>
      <c r="W92" s="161" t="s">
        <v>512</v>
      </c>
      <c r="X92" s="161" t="s">
        <v>104</v>
      </c>
      <c r="Y92" s="161"/>
      <c r="Z92" s="161"/>
    </row>
    <row r="93" spans="1:26" s="165" customFormat="1" ht="12" customHeight="1" x14ac:dyDescent="0.2">
      <c r="A93" s="156" t="s">
        <v>634</v>
      </c>
      <c r="B93" s="157" t="s">
        <v>635</v>
      </c>
      <c r="C93" s="187" t="s">
        <v>636</v>
      </c>
      <c r="D93" s="159">
        <v>13.239000000000001</v>
      </c>
      <c r="E93" s="160">
        <v>560</v>
      </c>
      <c r="F93" s="160">
        <v>300</v>
      </c>
      <c r="G93" s="160">
        <v>80</v>
      </c>
      <c r="H93" s="160">
        <v>80</v>
      </c>
      <c r="I93" s="160">
        <v>35</v>
      </c>
      <c r="J93" s="159">
        <f t="shared" si="7"/>
        <v>7413.84</v>
      </c>
      <c r="K93" s="159">
        <f t="shared" si="7"/>
        <v>3971.7000000000003</v>
      </c>
      <c r="L93" s="159">
        <f t="shared" si="7"/>
        <v>1059.1200000000001</v>
      </c>
      <c r="M93" s="159">
        <f t="shared" si="7"/>
        <v>1059.1200000000001</v>
      </c>
      <c r="N93" s="159">
        <f t="shared" si="7"/>
        <v>463.36500000000001</v>
      </c>
      <c r="O93" s="159">
        <v>3971.7000000000003</v>
      </c>
      <c r="P93" s="159">
        <f t="shared" si="5"/>
        <v>29445548.328000002</v>
      </c>
      <c r="Q93" s="159">
        <f>H93*D93</f>
        <v>1059.1200000000001</v>
      </c>
      <c r="R93" s="159">
        <f t="shared" si="6"/>
        <v>1121735.1744000001</v>
      </c>
      <c r="S93" s="161">
        <v>80</v>
      </c>
      <c r="T93" s="161">
        <v>1</v>
      </c>
      <c r="U93" s="162">
        <v>58</v>
      </c>
      <c r="V93" s="162">
        <v>81.199999999999989</v>
      </c>
      <c r="W93" s="161" t="s">
        <v>512</v>
      </c>
      <c r="X93" s="161" t="s">
        <v>104</v>
      </c>
      <c r="Y93" s="161"/>
      <c r="Z93" s="161"/>
    </row>
    <row r="94" spans="1:26" s="165" customFormat="1" ht="12" customHeight="1" x14ac:dyDescent="0.2">
      <c r="A94" s="156" t="s">
        <v>354</v>
      </c>
      <c r="B94" s="157" t="s">
        <v>355</v>
      </c>
      <c r="C94" s="158" t="s">
        <v>356</v>
      </c>
      <c r="D94" s="159">
        <v>1.1160000000000001</v>
      </c>
      <c r="E94" s="160">
        <v>0</v>
      </c>
      <c r="F94" s="160">
        <v>0</v>
      </c>
      <c r="G94" s="160">
        <v>0</v>
      </c>
      <c r="H94" s="160">
        <v>0</v>
      </c>
      <c r="I94" s="160"/>
      <c r="J94" s="159">
        <f t="shared" si="7"/>
        <v>0</v>
      </c>
      <c r="K94" s="159">
        <f t="shared" si="7"/>
        <v>0</v>
      </c>
      <c r="L94" s="159">
        <f t="shared" si="7"/>
        <v>0</v>
      </c>
      <c r="M94" s="159">
        <f t="shared" si="7"/>
        <v>0</v>
      </c>
      <c r="N94" s="159">
        <f t="shared" si="7"/>
        <v>0</v>
      </c>
      <c r="O94" s="159">
        <v>0</v>
      </c>
      <c r="P94" s="159">
        <f t="shared" si="5"/>
        <v>0</v>
      </c>
      <c r="Q94" s="159">
        <f>K94*L94</f>
        <v>0</v>
      </c>
      <c r="R94" s="159">
        <f t="shared" si="6"/>
        <v>0</v>
      </c>
      <c r="S94" s="161">
        <v>180</v>
      </c>
      <c r="T94" s="161">
        <v>1</v>
      </c>
      <c r="U94" s="162">
        <v>37.714285714285715</v>
      </c>
      <c r="V94" s="162">
        <v>52.8</v>
      </c>
      <c r="W94" s="161" t="s">
        <v>512</v>
      </c>
      <c r="X94" s="161" t="s">
        <v>77</v>
      </c>
      <c r="Y94" s="161"/>
      <c r="Z94" s="161"/>
    </row>
    <row r="95" spans="1:26" s="165" customFormat="1" ht="12" customHeight="1" x14ac:dyDescent="0.2">
      <c r="A95" s="158" t="s">
        <v>637</v>
      </c>
      <c r="B95" s="161" t="s">
        <v>638</v>
      </c>
      <c r="C95" s="158" t="s">
        <v>639</v>
      </c>
      <c r="D95" s="159">
        <v>51.22</v>
      </c>
      <c r="E95" s="160">
        <v>0</v>
      </c>
      <c r="F95" s="160">
        <v>0</v>
      </c>
      <c r="G95" s="160">
        <v>0</v>
      </c>
      <c r="H95" s="160">
        <v>0</v>
      </c>
      <c r="I95" s="160"/>
      <c r="J95" s="159">
        <f t="shared" si="7"/>
        <v>0</v>
      </c>
      <c r="K95" s="159">
        <f t="shared" si="7"/>
        <v>0</v>
      </c>
      <c r="L95" s="159">
        <f t="shared" si="7"/>
        <v>0</v>
      </c>
      <c r="M95" s="159">
        <f t="shared" si="7"/>
        <v>0</v>
      </c>
      <c r="N95" s="159">
        <f t="shared" si="7"/>
        <v>0</v>
      </c>
      <c r="O95" s="159">
        <v>0</v>
      </c>
      <c r="P95" s="159">
        <f t="shared" si="5"/>
        <v>0</v>
      </c>
      <c r="Q95" s="159">
        <f>K95*L95</f>
        <v>0</v>
      </c>
      <c r="R95" s="159">
        <f t="shared" si="6"/>
        <v>0</v>
      </c>
      <c r="S95" s="161">
        <v>10</v>
      </c>
      <c r="T95" s="161">
        <v>1</v>
      </c>
      <c r="U95" s="162">
        <v>53</v>
      </c>
      <c r="V95" s="162">
        <v>74</v>
      </c>
      <c r="W95" s="161" t="s">
        <v>512</v>
      </c>
      <c r="X95" s="161" t="s">
        <v>258</v>
      </c>
      <c r="Y95" s="161"/>
      <c r="Z95" s="161"/>
    </row>
    <row r="96" spans="1:26" s="165" customFormat="1" ht="12" customHeight="1" x14ac:dyDescent="0.2">
      <c r="A96" s="156" t="s">
        <v>640</v>
      </c>
      <c r="B96" s="157" t="s">
        <v>641</v>
      </c>
      <c r="C96" s="187" t="s">
        <v>642</v>
      </c>
      <c r="D96" s="159">
        <v>88.721999999999994</v>
      </c>
      <c r="E96" s="160">
        <v>504</v>
      </c>
      <c r="F96" s="160">
        <v>300</v>
      </c>
      <c r="G96" s="160">
        <v>50</v>
      </c>
      <c r="H96" s="160">
        <v>48</v>
      </c>
      <c r="I96" s="160">
        <v>35</v>
      </c>
      <c r="J96" s="159">
        <f t="shared" si="7"/>
        <v>44715.887999999999</v>
      </c>
      <c r="K96" s="159">
        <f t="shared" si="7"/>
        <v>26616.6</v>
      </c>
      <c r="L96" s="159">
        <f t="shared" si="7"/>
        <v>4436.0999999999995</v>
      </c>
      <c r="M96" s="159">
        <f t="shared" si="7"/>
        <v>4258.6559999999999</v>
      </c>
      <c r="N96" s="159">
        <f t="shared" si="7"/>
        <v>3105.27</v>
      </c>
      <c r="O96" s="159">
        <v>26616.6</v>
      </c>
      <c r="P96" s="159">
        <f t="shared" si="5"/>
        <v>1190184904.5407999</v>
      </c>
      <c r="Q96" s="159">
        <f>H96*D96</f>
        <v>4258.6559999999999</v>
      </c>
      <c r="R96" s="159">
        <f t="shared" si="6"/>
        <v>18891823.881599996</v>
      </c>
      <c r="S96" s="161">
        <v>12</v>
      </c>
      <c r="T96" s="161">
        <v>1</v>
      </c>
      <c r="U96" s="162">
        <v>106.28571428571429</v>
      </c>
      <c r="V96" s="162">
        <v>148.80000000000001</v>
      </c>
      <c r="W96" s="161" t="s">
        <v>512</v>
      </c>
      <c r="X96" s="161" t="s">
        <v>347</v>
      </c>
      <c r="Y96" s="161"/>
      <c r="Z96" s="161"/>
    </row>
    <row r="97" spans="1:26" s="165" customFormat="1" ht="12" customHeight="1" x14ac:dyDescent="0.2">
      <c r="A97" s="156" t="s">
        <v>360</v>
      </c>
      <c r="B97" s="157" t="s">
        <v>361</v>
      </c>
      <c r="C97" s="158" t="s">
        <v>643</v>
      </c>
      <c r="D97" s="159">
        <v>2.5110000000000001</v>
      </c>
      <c r="E97" s="160">
        <v>0</v>
      </c>
      <c r="F97" s="160">
        <v>300</v>
      </c>
      <c r="G97" s="160">
        <v>0</v>
      </c>
      <c r="H97" s="160">
        <v>0</v>
      </c>
      <c r="I97" s="160"/>
      <c r="J97" s="159">
        <f t="shared" si="7"/>
        <v>0</v>
      </c>
      <c r="K97" s="159">
        <f t="shared" si="7"/>
        <v>753.30000000000007</v>
      </c>
      <c r="L97" s="159">
        <f t="shared" si="7"/>
        <v>0</v>
      </c>
      <c r="M97" s="159">
        <f t="shared" si="7"/>
        <v>0</v>
      </c>
      <c r="N97" s="159">
        <f t="shared" si="7"/>
        <v>0</v>
      </c>
      <c r="O97" s="159">
        <v>753.30000000000007</v>
      </c>
      <c r="P97" s="159">
        <f t="shared" si="5"/>
        <v>0</v>
      </c>
      <c r="Q97" s="159">
        <f>K97*L97</f>
        <v>0</v>
      </c>
      <c r="R97" s="159">
        <f t="shared" si="6"/>
        <v>0</v>
      </c>
      <c r="S97" s="161">
        <v>130</v>
      </c>
      <c r="T97" s="161">
        <v>1</v>
      </c>
      <c r="U97" s="162">
        <v>58</v>
      </c>
      <c r="V97" s="162">
        <v>81.199999999999989</v>
      </c>
      <c r="W97" s="161" t="s">
        <v>512</v>
      </c>
      <c r="X97" s="161" t="s">
        <v>104</v>
      </c>
      <c r="Y97" s="161"/>
      <c r="Z97" s="161"/>
    </row>
    <row r="98" spans="1:26" s="165" customFormat="1" ht="12" customHeight="1" x14ac:dyDescent="0.2">
      <c r="A98" s="156" t="s">
        <v>166</v>
      </c>
      <c r="B98" s="157" t="s">
        <v>644</v>
      </c>
      <c r="C98" s="187" t="s">
        <v>645</v>
      </c>
      <c r="D98" s="159">
        <v>20.753999999999998</v>
      </c>
      <c r="E98" s="160">
        <v>510</v>
      </c>
      <c r="F98" s="160">
        <v>300</v>
      </c>
      <c r="G98" s="160">
        <v>50</v>
      </c>
      <c r="H98" s="160">
        <v>60</v>
      </c>
      <c r="I98" s="160">
        <v>35</v>
      </c>
      <c r="J98" s="159">
        <f t="shared" si="7"/>
        <v>10584.539999999999</v>
      </c>
      <c r="K98" s="159">
        <f t="shared" si="7"/>
        <v>6226.1999999999989</v>
      </c>
      <c r="L98" s="159">
        <f t="shared" si="7"/>
        <v>1037.6999999999998</v>
      </c>
      <c r="M98" s="159">
        <f t="shared" si="7"/>
        <v>1245.2399999999998</v>
      </c>
      <c r="N98" s="159">
        <f t="shared" si="7"/>
        <v>726.38999999999987</v>
      </c>
      <c r="O98" s="159">
        <v>6226.1999999999989</v>
      </c>
      <c r="P98" s="159">
        <f t="shared" si="5"/>
        <v>65901462.947999984</v>
      </c>
      <c r="Q98" s="159">
        <f>H98*D98</f>
        <v>1245.2399999999998</v>
      </c>
      <c r="R98" s="159">
        <f t="shared" si="6"/>
        <v>1292185.5479999995</v>
      </c>
      <c r="S98" s="161">
        <v>30</v>
      </c>
      <c r="T98" s="161">
        <v>1</v>
      </c>
      <c r="U98" s="162">
        <v>58</v>
      </c>
      <c r="V98" s="162">
        <v>81.199999999999989</v>
      </c>
      <c r="W98" s="161" t="s">
        <v>512</v>
      </c>
      <c r="X98" s="161" t="s">
        <v>104</v>
      </c>
      <c r="Y98" s="161"/>
      <c r="Z98" s="161"/>
    </row>
    <row r="99" spans="1:26" s="165" customFormat="1" ht="12" customHeight="1" x14ac:dyDescent="0.2">
      <c r="A99" s="156" t="s">
        <v>363</v>
      </c>
      <c r="B99" s="157" t="s">
        <v>364</v>
      </c>
      <c r="C99" s="187" t="s">
        <v>365</v>
      </c>
      <c r="D99" s="159">
        <v>10.125</v>
      </c>
      <c r="E99" s="160">
        <v>510</v>
      </c>
      <c r="F99" s="160">
        <v>300</v>
      </c>
      <c r="G99" s="160">
        <v>50</v>
      </c>
      <c r="H99" s="160">
        <v>60</v>
      </c>
      <c r="I99" s="160">
        <v>35</v>
      </c>
      <c r="J99" s="159">
        <f t="shared" si="7"/>
        <v>5163.75</v>
      </c>
      <c r="K99" s="159">
        <f t="shared" si="7"/>
        <v>3037.5</v>
      </c>
      <c r="L99" s="159">
        <f t="shared" si="7"/>
        <v>506.25</v>
      </c>
      <c r="M99" s="159">
        <f t="shared" si="7"/>
        <v>607.5</v>
      </c>
      <c r="N99" s="159">
        <f t="shared" si="7"/>
        <v>354.375</v>
      </c>
      <c r="O99" s="159">
        <v>3037.5</v>
      </c>
      <c r="P99" s="159">
        <f t="shared" si="5"/>
        <v>15684890.625</v>
      </c>
      <c r="Q99" s="159">
        <f>H99*D99</f>
        <v>607.5</v>
      </c>
      <c r="R99" s="159">
        <f t="shared" si="6"/>
        <v>307546.875</v>
      </c>
      <c r="S99" s="161">
        <v>30</v>
      </c>
      <c r="T99" s="161">
        <v>1</v>
      </c>
      <c r="U99" s="162">
        <v>52.714285714285715</v>
      </c>
      <c r="V99" s="162">
        <v>73.8</v>
      </c>
      <c r="W99" s="161" t="s">
        <v>512</v>
      </c>
      <c r="X99" s="161" t="s">
        <v>104</v>
      </c>
      <c r="Y99" s="161"/>
      <c r="Z99" s="161"/>
    </row>
    <row r="100" spans="1:26" s="165" customFormat="1" ht="12" customHeight="1" x14ac:dyDescent="0.2">
      <c r="A100" s="156" t="s">
        <v>366</v>
      </c>
      <c r="B100" s="157" t="s">
        <v>367</v>
      </c>
      <c r="C100" s="187" t="s">
        <v>646</v>
      </c>
      <c r="D100" s="159">
        <v>7.5149999999999997</v>
      </c>
      <c r="E100" s="160">
        <v>510</v>
      </c>
      <c r="F100" s="160">
        <v>300</v>
      </c>
      <c r="G100" s="160">
        <v>50</v>
      </c>
      <c r="H100" s="160">
        <v>60</v>
      </c>
      <c r="I100" s="160">
        <v>35</v>
      </c>
      <c r="J100" s="159">
        <f t="shared" si="7"/>
        <v>3832.6499999999996</v>
      </c>
      <c r="K100" s="159">
        <f t="shared" si="7"/>
        <v>2254.5</v>
      </c>
      <c r="L100" s="159">
        <f t="shared" si="7"/>
        <v>375.75</v>
      </c>
      <c r="M100" s="159">
        <f t="shared" si="7"/>
        <v>450.9</v>
      </c>
      <c r="N100" s="159">
        <f t="shared" si="7"/>
        <v>263.02499999999998</v>
      </c>
      <c r="O100" s="159">
        <v>2254.5</v>
      </c>
      <c r="P100" s="159">
        <f t="shared" si="5"/>
        <v>8640709.4249999989</v>
      </c>
      <c r="Q100" s="159">
        <f>H100*D100</f>
        <v>450.9</v>
      </c>
      <c r="R100" s="159">
        <f t="shared" si="6"/>
        <v>169425.67499999999</v>
      </c>
      <c r="S100" s="161">
        <v>30</v>
      </c>
      <c r="T100" s="161">
        <v>1</v>
      </c>
      <c r="U100" s="162">
        <v>58</v>
      </c>
      <c r="V100" s="162">
        <v>81.199999999999989</v>
      </c>
      <c r="W100" s="161" t="s">
        <v>512</v>
      </c>
      <c r="X100" s="161" t="s">
        <v>104</v>
      </c>
      <c r="Y100" s="161"/>
      <c r="Z100" s="161"/>
    </row>
    <row r="101" spans="1:26" s="165" customFormat="1" ht="12" customHeight="1" x14ac:dyDescent="0.2">
      <c r="A101" s="156" t="s">
        <v>373</v>
      </c>
      <c r="B101" s="157" t="s">
        <v>647</v>
      </c>
      <c r="C101" s="158" t="s">
        <v>375</v>
      </c>
      <c r="D101" s="159">
        <v>14.696999999999999</v>
      </c>
      <c r="E101" s="160">
        <v>0</v>
      </c>
      <c r="F101" s="160">
        <v>0</v>
      </c>
      <c r="G101" s="160">
        <v>0</v>
      </c>
      <c r="H101" s="160">
        <v>0</v>
      </c>
      <c r="I101" s="160"/>
      <c r="J101" s="159">
        <f t="shared" si="7"/>
        <v>0</v>
      </c>
      <c r="K101" s="159">
        <f t="shared" si="7"/>
        <v>0</v>
      </c>
      <c r="L101" s="159">
        <f t="shared" si="7"/>
        <v>0</v>
      </c>
      <c r="M101" s="159">
        <f t="shared" si="7"/>
        <v>0</v>
      </c>
      <c r="N101" s="159">
        <f t="shared" si="7"/>
        <v>0</v>
      </c>
      <c r="O101" s="159">
        <v>0</v>
      </c>
      <c r="P101" s="159">
        <f t="shared" si="5"/>
        <v>0</v>
      </c>
      <c r="Q101" s="159">
        <f t="shared" si="5"/>
        <v>0</v>
      </c>
      <c r="R101" s="159">
        <f t="shared" si="6"/>
        <v>0</v>
      </c>
      <c r="S101" s="161">
        <v>24</v>
      </c>
      <c r="T101" s="161">
        <v>24</v>
      </c>
      <c r="U101" s="162">
        <v>38</v>
      </c>
      <c r="V101" s="162">
        <v>53.199999999999996</v>
      </c>
      <c r="W101" s="161" t="s">
        <v>512</v>
      </c>
      <c r="X101" s="161" t="s">
        <v>72</v>
      </c>
      <c r="Y101" s="161"/>
      <c r="Z101" s="161"/>
    </row>
    <row r="102" spans="1:26" s="165" customFormat="1" ht="12" customHeight="1" x14ac:dyDescent="0.2">
      <c r="A102" s="156" t="s">
        <v>376</v>
      </c>
      <c r="B102" s="157" t="s">
        <v>377</v>
      </c>
      <c r="C102" s="166" t="s">
        <v>648</v>
      </c>
      <c r="D102" s="159">
        <v>2.2769999999999997</v>
      </c>
      <c r="E102" s="160">
        <v>0</v>
      </c>
      <c r="F102" s="160">
        <v>600</v>
      </c>
      <c r="G102" s="160">
        <v>0</v>
      </c>
      <c r="H102" s="160">
        <v>0</v>
      </c>
      <c r="I102" s="160"/>
      <c r="J102" s="159">
        <f t="shared" si="7"/>
        <v>0</v>
      </c>
      <c r="K102" s="159">
        <f t="shared" si="7"/>
        <v>1366.1999999999998</v>
      </c>
      <c r="L102" s="159">
        <f t="shared" si="7"/>
        <v>0</v>
      </c>
      <c r="M102" s="159">
        <f t="shared" si="7"/>
        <v>0</v>
      </c>
      <c r="N102" s="159">
        <f t="shared" si="7"/>
        <v>0</v>
      </c>
      <c r="O102" s="159">
        <v>1366.1999999999998</v>
      </c>
      <c r="P102" s="159">
        <f t="shared" si="5"/>
        <v>0</v>
      </c>
      <c r="Q102" s="159">
        <f t="shared" si="5"/>
        <v>0</v>
      </c>
      <c r="R102" s="159">
        <f t="shared" si="6"/>
        <v>0</v>
      </c>
      <c r="S102" s="161">
        <v>100</v>
      </c>
      <c r="T102" s="161">
        <v>1</v>
      </c>
      <c r="U102" s="162">
        <v>58</v>
      </c>
      <c r="V102" s="162">
        <v>81.199999999999989</v>
      </c>
      <c r="W102" s="161" t="s">
        <v>512</v>
      </c>
      <c r="X102" s="161" t="s">
        <v>81</v>
      </c>
      <c r="Y102" s="161"/>
      <c r="Z102" s="161"/>
    </row>
    <row r="103" spans="1:26" s="165" customFormat="1" ht="12" customHeight="1" x14ac:dyDescent="0.2">
      <c r="A103" s="156" t="s">
        <v>379</v>
      </c>
      <c r="B103" s="157" t="s">
        <v>380</v>
      </c>
      <c r="C103" s="166" t="s">
        <v>381</v>
      </c>
      <c r="D103" s="159">
        <v>1.6020000000000001</v>
      </c>
      <c r="E103" s="160">
        <v>0</v>
      </c>
      <c r="F103" s="160">
        <v>0</v>
      </c>
      <c r="G103" s="160">
        <v>0</v>
      </c>
      <c r="H103" s="160">
        <v>0</v>
      </c>
      <c r="I103" s="160"/>
      <c r="J103" s="159">
        <f t="shared" si="7"/>
        <v>0</v>
      </c>
      <c r="K103" s="159">
        <f t="shared" si="7"/>
        <v>0</v>
      </c>
      <c r="L103" s="159">
        <f t="shared" si="7"/>
        <v>0</v>
      </c>
      <c r="M103" s="159">
        <f t="shared" si="7"/>
        <v>0</v>
      </c>
      <c r="N103" s="159">
        <f t="shared" si="7"/>
        <v>0</v>
      </c>
      <c r="O103" s="159">
        <v>0</v>
      </c>
      <c r="P103" s="159">
        <f t="shared" si="5"/>
        <v>0</v>
      </c>
      <c r="Q103" s="159">
        <f t="shared" si="5"/>
        <v>0</v>
      </c>
      <c r="R103" s="159">
        <f t="shared" si="6"/>
        <v>0</v>
      </c>
      <c r="S103" s="161">
        <v>132</v>
      </c>
      <c r="T103" s="161">
        <v>1</v>
      </c>
      <c r="U103" s="162">
        <v>38.428571428571431</v>
      </c>
      <c r="V103" s="162">
        <v>53.8</v>
      </c>
      <c r="W103" s="161" t="s">
        <v>512</v>
      </c>
      <c r="X103" s="161" t="s">
        <v>72</v>
      </c>
      <c r="Y103" s="161"/>
      <c r="Z103" s="161"/>
    </row>
    <row r="104" spans="1:26" s="165" customFormat="1" ht="12" customHeight="1" x14ac:dyDescent="0.2">
      <c r="A104" s="156" t="s">
        <v>382</v>
      </c>
      <c r="B104" s="157" t="s">
        <v>383</v>
      </c>
      <c r="C104" s="166" t="s">
        <v>384</v>
      </c>
      <c r="D104" s="159">
        <v>0.76500000000000001</v>
      </c>
      <c r="E104" s="160">
        <v>0</v>
      </c>
      <c r="F104" s="160">
        <v>0</v>
      </c>
      <c r="G104" s="160">
        <v>0</v>
      </c>
      <c r="H104" s="160">
        <v>0</v>
      </c>
      <c r="I104" s="160"/>
      <c r="J104" s="159">
        <f t="shared" si="7"/>
        <v>0</v>
      </c>
      <c r="K104" s="159">
        <f t="shared" si="7"/>
        <v>0</v>
      </c>
      <c r="L104" s="159">
        <f t="shared" si="7"/>
        <v>0</v>
      </c>
      <c r="M104" s="159">
        <f t="shared" si="7"/>
        <v>0</v>
      </c>
      <c r="N104" s="159">
        <f t="shared" si="7"/>
        <v>0</v>
      </c>
      <c r="O104" s="159">
        <v>0</v>
      </c>
      <c r="P104" s="159">
        <f t="shared" si="5"/>
        <v>0</v>
      </c>
      <c r="Q104" s="159">
        <f t="shared" si="5"/>
        <v>0</v>
      </c>
      <c r="R104" s="159">
        <f t="shared" si="6"/>
        <v>0</v>
      </c>
      <c r="S104" s="161">
        <v>264</v>
      </c>
      <c r="T104" s="161">
        <v>1</v>
      </c>
      <c r="U104" s="162">
        <v>27.714285714285715</v>
      </c>
      <c r="V104" s="162">
        <v>38.799999999999997</v>
      </c>
      <c r="W104" s="161" t="s">
        <v>512</v>
      </c>
      <c r="X104" s="161" t="s">
        <v>72</v>
      </c>
      <c r="Y104" s="161"/>
      <c r="Z104" s="161"/>
    </row>
    <row r="105" spans="1:26" s="165" customFormat="1" ht="12" customHeight="1" x14ac:dyDescent="0.2">
      <c r="A105" s="156" t="s">
        <v>385</v>
      </c>
      <c r="B105" s="157" t="s">
        <v>649</v>
      </c>
      <c r="C105" s="166" t="s">
        <v>650</v>
      </c>
      <c r="D105" s="159">
        <v>6.399</v>
      </c>
      <c r="E105" s="160">
        <v>0</v>
      </c>
      <c r="F105" s="160">
        <v>300</v>
      </c>
      <c r="G105" s="160">
        <v>0</v>
      </c>
      <c r="H105" s="160">
        <v>0</v>
      </c>
      <c r="I105" s="160"/>
      <c r="J105" s="159">
        <f t="shared" si="7"/>
        <v>0</v>
      </c>
      <c r="K105" s="159">
        <f t="shared" si="7"/>
        <v>1919.7</v>
      </c>
      <c r="L105" s="159">
        <f t="shared" si="7"/>
        <v>0</v>
      </c>
      <c r="M105" s="159">
        <f t="shared" si="7"/>
        <v>0</v>
      </c>
      <c r="N105" s="159">
        <f t="shared" si="7"/>
        <v>0</v>
      </c>
      <c r="O105" s="159">
        <v>1919.7</v>
      </c>
      <c r="P105" s="159">
        <f t="shared" si="5"/>
        <v>0</v>
      </c>
      <c r="Q105" s="159">
        <f t="shared" si="5"/>
        <v>0</v>
      </c>
      <c r="R105" s="159">
        <f t="shared" si="6"/>
        <v>0</v>
      </c>
      <c r="S105" s="161">
        <v>36</v>
      </c>
      <c r="T105" s="161">
        <v>1</v>
      </c>
      <c r="U105" s="162">
        <v>27.714285714285715</v>
      </c>
      <c r="V105" s="162">
        <v>38.799999999999997</v>
      </c>
      <c r="W105" s="161" t="s">
        <v>512</v>
      </c>
      <c r="X105" s="161" t="s">
        <v>72</v>
      </c>
      <c r="Y105" s="161"/>
      <c r="Z105" s="161"/>
    </row>
    <row r="106" spans="1:26" s="165" customFormat="1" ht="12" customHeight="1" x14ac:dyDescent="0.2">
      <c r="A106" s="156" t="s">
        <v>388</v>
      </c>
      <c r="B106" s="157" t="s">
        <v>389</v>
      </c>
      <c r="C106" s="166" t="s">
        <v>390</v>
      </c>
      <c r="D106" s="159">
        <v>113.46562499999999</v>
      </c>
      <c r="E106" s="160">
        <v>0</v>
      </c>
      <c r="F106" s="160">
        <v>0</v>
      </c>
      <c r="G106" s="160">
        <v>0</v>
      </c>
      <c r="H106" s="160">
        <v>0</v>
      </c>
      <c r="I106" s="160"/>
      <c r="J106" s="159">
        <f t="shared" si="7"/>
        <v>0</v>
      </c>
      <c r="K106" s="159">
        <f t="shared" si="7"/>
        <v>0</v>
      </c>
      <c r="L106" s="159">
        <f t="shared" si="7"/>
        <v>0</v>
      </c>
      <c r="M106" s="159">
        <f t="shared" si="7"/>
        <v>0</v>
      </c>
      <c r="N106" s="159">
        <f t="shared" si="7"/>
        <v>0</v>
      </c>
      <c r="O106" s="159">
        <v>0</v>
      </c>
      <c r="P106" s="159">
        <f t="shared" si="5"/>
        <v>0</v>
      </c>
      <c r="Q106" s="159">
        <f t="shared" si="5"/>
        <v>0</v>
      </c>
      <c r="R106" s="159">
        <f t="shared" si="6"/>
        <v>0</v>
      </c>
      <c r="S106" s="161">
        <v>40</v>
      </c>
      <c r="T106" s="161">
        <v>40</v>
      </c>
      <c r="U106" s="162">
        <v>81</v>
      </c>
      <c r="V106" s="162">
        <v>114</v>
      </c>
      <c r="W106" s="161" t="s">
        <v>512</v>
      </c>
      <c r="X106" s="161" t="s">
        <v>72</v>
      </c>
      <c r="Y106" s="161" t="s">
        <v>651</v>
      </c>
      <c r="Z106" s="161"/>
    </row>
    <row r="107" spans="1:26" s="165" customFormat="1" ht="12" customHeight="1" x14ac:dyDescent="0.2">
      <c r="A107" s="156" t="s">
        <v>392</v>
      </c>
      <c r="B107" s="157" t="s">
        <v>393</v>
      </c>
      <c r="C107" s="158" t="s">
        <v>394</v>
      </c>
      <c r="D107" s="159">
        <v>9.6839999999999993</v>
      </c>
      <c r="E107" s="160">
        <v>0</v>
      </c>
      <c r="F107" s="160">
        <v>0</v>
      </c>
      <c r="G107" s="160">
        <v>0</v>
      </c>
      <c r="H107" s="160">
        <v>0</v>
      </c>
      <c r="I107" s="160"/>
      <c r="J107" s="159">
        <f t="shared" si="7"/>
        <v>0</v>
      </c>
      <c r="K107" s="159">
        <f t="shared" si="7"/>
        <v>0</v>
      </c>
      <c r="L107" s="159">
        <f t="shared" si="7"/>
        <v>0</v>
      </c>
      <c r="M107" s="159">
        <f t="shared" si="7"/>
        <v>0</v>
      </c>
      <c r="N107" s="159">
        <f t="shared" si="7"/>
        <v>0</v>
      </c>
      <c r="O107" s="159">
        <v>0</v>
      </c>
      <c r="P107" s="159">
        <f t="shared" si="5"/>
        <v>0</v>
      </c>
      <c r="Q107" s="159">
        <f t="shared" si="5"/>
        <v>0</v>
      </c>
      <c r="R107" s="159">
        <f t="shared" si="6"/>
        <v>0</v>
      </c>
      <c r="S107" s="161">
        <v>24</v>
      </c>
      <c r="T107" s="161">
        <v>1</v>
      </c>
      <c r="U107" s="162">
        <v>52.714285714285715</v>
      </c>
      <c r="V107" s="162">
        <v>73.8</v>
      </c>
      <c r="W107" s="161" t="s">
        <v>512</v>
      </c>
      <c r="X107" s="161" t="s">
        <v>262</v>
      </c>
      <c r="Y107" s="161"/>
      <c r="Z107" s="161"/>
    </row>
    <row r="108" spans="1:26" s="165" customFormat="1" ht="12" customHeight="1" x14ac:dyDescent="0.2">
      <c r="A108" s="156" t="s">
        <v>395</v>
      </c>
      <c r="B108" s="157" t="s">
        <v>652</v>
      </c>
      <c r="C108" s="158" t="s">
        <v>653</v>
      </c>
      <c r="D108" s="159">
        <v>30.618000000000002</v>
      </c>
      <c r="E108" s="160">
        <v>34</v>
      </c>
      <c r="F108" s="160">
        <v>0</v>
      </c>
      <c r="G108" s="160">
        <v>0</v>
      </c>
      <c r="H108" s="160">
        <v>0</v>
      </c>
      <c r="I108" s="160"/>
      <c r="J108" s="159">
        <f t="shared" si="7"/>
        <v>1041.0120000000002</v>
      </c>
      <c r="K108" s="159">
        <f t="shared" si="7"/>
        <v>0</v>
      </c>
      <c r="L108" s="159">
        <f t="shared" si="7"/>
        <v>0</v>
      </c>
      <c r="M108" s="159">
        <f t="shared" si="7"/>
        <v>0</v>
      </c>
      <c r="N108" s="159">
        <f t="shared" si="7"/>
        <v>0</v>
      </c>
      <c r="O108" s="159">
        <v>0</v>
      </c>
      <c r="P108" s="159">
        <f t="shared" si="5"/>
        <v>0</v>
      </c>
      <c r="Q108" s="159">
        <f t="shared" si="5"/>
        <v>0</v>
      </c>
      <c r="R108" s="159">
        <f t="shared" si="6"/>
        <v>0</v>
      </c>
      <c r="S108" s="161">
        <v>34</v>
      </c>
      <c r="T108" s="161">
        <v>34</v>
      </c>
      <c r="U108" s="162">
        <v>27.714285714285715</v>
      </c>
      <c r="V108" s="162">
        <v>38.799999999999997</v>
      </c>
      <c r="W108" s="161" t="s">
        <v>512</v>
      </c>
      <c r="X108" s="161" t="s">
        <v>72</v>
      </c>
      <c r="Y108" s="161"/>
      <c r="Z108" s="161"/>
    </row>
    <row r="109" spans="1:26" s="165" customFormat="1" ht="12" customHeight="1" x14ac:dyDescent="0.2">
      <c r="A109" s="156" t="s">
        <v>654</v>
      </c>
      <c r="B109" s="157" t="s">
        <v>655</v>
      </c>
      <c r="C109" s="158" t="s">
        <v>401</v>
      </c>
      <c r="D109" s="159">
        <v>32.76</v>
      </c>
      <c r="E109" s="160">
        <v>150</v>
      </c>
      <c r="F109" s="160">
        <v>60</v>
      </c>
      <c r="G109" s="160">
        <v>0</v>
      </c>
      <c r="H109" s="160">
        <v>0</v>
      </c>
      <c r="I109" s="160"/>
      <c r="J109" s="159">
        <f t="shared" si="7"/>
        <v>4914</v>
      </c>
      <c r="K109" s="159">
        <f t="shared" si="7"/>
        <v>1965.6</v>
      </c>
      <c r="L109" s="159">
        <f t="shared" si="7"/>
        <v>0</v>
      </c>
      <c r="M109" s="159">
        <f t="shared" si="7"/>
        <v>0</v>
      </c>
      <c r="N109" s="159">
        <f t="shared" si="7"/>
        <v>0</v>
      </c>
      <c r="O109" s="159">
        <v>1965.6</v>
      </c>
      <c r="P109" s="159">
        <f t="shared" si="5"/>
        <v>9658958.4000000004</v>
      </c>
      <c r="Q109" s="159">
        <f t="shared" si="5"/>
        <v>0</v>
      </c>
      <c r="R109" s="159">
        <f t="shared" si="6"/>
        <v>0</v>
      </c>
      <c r="S109" s="161">
        <v>30</v>
      </c>
      <c r="T109" s="161">
        <v>30</v>
      </c>
      <c r="U109" s="162">
        <v>27.714285714285715</v>
      </c>
      <c r="V109" s="162">
        <v>38.799999999999997</v>
      </c>
      <c r="W109" s="161" t="s">
        <v>512</v>
      </c>
      <c r="X109" s="161" t="s">
        <v>72</v>
      </c>
      <c r="Y109" s="161"/>
      <c r="Z109" s="161"/>
    </row>
    <row r="110" spans="1:26" s="165" customFormat="1" ht="12" customHeight="1" x14ac:dyDescent="0.2">
      <c r="A110" s="156" t="s">
        <v>656</v>
      </c>
      <c r="B110" s="157" t="s">
        <v>657</v>
      </c>
      <c r="C110" s="158" t="s">
        <v>658</v>
      </c>
      <c r="D110" s="159">
        <v>5.9130000000000003</v>
      </c>
      <c r="E110" s="160">
        <v>0</v>
      </c>
      <c r="F110" s="160">
        <v>300</v>
      </c>
      <c r="G110" s="160">
        <v>0</v>
      </c>
      <c r="H110" s="160">
        <v>0</v>
      </c>
      <c r="I110" s="160"/>
      <c r="J110" s="159">
        <f t="shared" si="7"/>
        <v>0</v>
      </c>
      <c r="K110" s="159">
        <f t="shared" si="7"/>
        <v>1773.9</v>
      </c>
      <c r="L110" s="159">
        <f t="shared" si="7"/>
        <v>0</v>
      </c>
      <c r="M110" s="159">
        <f t="shared" si="7"/>
        <v>0</v>
      </c>
      <c r="N110" s="159">
        <f t="shared" si="7"/>
        <v>0</v>
      </c>
      <c r="O110" s="159">
        <v>1773.9</v>
      </c>
      <c r="P110" s="159">
        <f t="shared" si="5"/>
        <v>0</v>
      </c>
      <c r="Q110" s="159">
        <f t="shared" si="5"/>
        <v>0</v>
      </c>
      <c r="R110" s="159">
        <f t="shared" si="6"/>
        <v>0</v>
      </c>
      <c r="S110" s="161">
        <v>75</v>
      </c>
      <c r="T110" s="161">
        <v>1</v>
      </c>
      <c r="U110" s="162">
        <v>58</v>
      </c>
      <c r="V110" s="162">
        <v>81.199999999999989</v>
      </c>
      <c r="W110" s="161" t="s">
        <v>512</v>
      </c>
      <c r="X110" s="161" t="s">
        <v>104</v>
      </c>
      <c r="Y110" s="161"/>
      <c r="Z110" s="161"/>
    </row>
    <row r="111" spans="1:26" s="165" customFormat="1" ht="12" customHeight="1" x14ac:dyDescent="0.2">
      <c r="A111" s="156" t="s">
        <v>659</v>
      </c>
      <c r="B111" s="157" t="s">
        <v>660</v>
      </c>
      <c r="C111" s="158" t="s">
        <v>661</v>
      </c>
      <c r="D111" s="159">
        <v>5.7149999999999999</v>
      </c>
      <c r="E111" s="160">
        <v>0</v>
      </c>
      <c r="F111" s="160">
        <v>150</v>
      </c>
      <c r="G111" s="160">
        <v>0</v>
      </c>
      <c r="H111" s="160">
        <v>0</v>
      </c>
      <c r="I111" s="160"/>
      <c r="J111" s="159">
        <f t="shared" si="7"/>
        <v>0</v>
      </c>
      <c r="K111" s="159">
        <f t="shared" si="7"/>
        <v>857.25</v>
      </c>
      <c r="L111" s="159">
        <f t="shared" si="7"/>
        <v>0</v>
      </c>
      <c r="M111" s="159">
        <f t="shared" si="7"/>
        <v>0</v>
      </c>
      <c r="N111" s="159">
        <f t="shared" si="7"/>
        <v>0</v>
      </c>
      <c r="O111" s="159">
        <v>857.25</v>
      </c>
      <c r="P111" s="159">
        <f t="shared" si="5"/>
        <v>0</v>
      </c>
      <c r="Q111" s="159">
        <f t="shared" si="5"/>
        <v>0</v>
      </c>
      <c r="R111" s="159">
        <f t="shared" si="6"/>
        <v>0</v>
      </c>
      <c r="S111" s="161">
        <v>36</v>
      </c>
      <c r="T111" s="161">
        <v>1</v>
      </c>
      <c r="U111" s="162">
        <v>38.428571428571431</v>
      </c>
      <c r="V111" s="162">
        <v>53.8</v>
      </c>
      <c r="W111" s="161" t="s">
        <v>512</v>
      </c>
      <c r="X111" s="161" t="s">
        <v>72</v>
      </c>
      <c r="Y111" s="161"/>
      <c r="Z111" s="161"/>
    </row>
    <row r="112" spans="1:26" s="165" customFormat="1" ht="12" customHeight="1" x14ac:dyDescent="0.2">
      <c r="A112" s="156" t="s">
        <v>409</v>
      </c>
      <c r="B112" s="157" t="s">
        <v>410</v>
      </c>
      <c r="C112" s="158" t="s">
        <v>411</v>
      </c>
      <c r="D112" s="159">
        <v>14.058</v>
      </c>
      <c r="E112" s="160">
        <v>0</v>
      </c>
      <c r="F112" s="160">
        <v>350</v>
      </c>
      <c r="G112" s="160">
        <v>0</v>
      </c>
      <c r="H112" s="160">
        <v>0</v>
      </c>
      <c r="I112" s="160"/>
      <c r="J112" s="159">
        <f t="shared" si="7"/>
        <v>0</v>
      </c>
      <c r="K112" s="159">
        <f t="shared" si="7"/>
        <v>4920.3</v>
      </c>
      <c r="L112" s="159">
        <f t="shared" si="7"/>
        <v>0</v>
      </c>
      <c r="M112" s="159">
        <f t="shared" si="7"/>
        <v>0</v>
      </c>
      <c r="N112" s="159">
        <f t="shared" si="7"/>
        <v>0</v>
      </c>
      <c r="O112" s="159">
        <v>4920.3</v>
      </c>
      <c r="P112" s="159">
        <f t="shared" si="5"/>
        <v>0</v>
      </c>
      <c r="Q112" s="159">
        <f t="shared" si="5"/>
        <v>0</v>
      </c>
      <c r="R112" s="159">
        <f t="shared" si="6"/>
        <v>0</v>
      </c>
      <c r="S112" s="161">
        <v>70</v>
      </c>
      <c r="T112" s="161">
        <v>70</v>
      </c>
      <c r="U112" s="162">
        <v>58</v>
      </c>
      <c r="V112" s="162">
        <v>81.199999999999989</v>
      </c>
      <c r="W112" s="161" t="s">
        <v>512</v>
      </c>
      <c r="X112" s="161" t="s">
        <v>104</v>
      </c>
      <c r="Y112" s="161"/>
      <c r="Z112" s="161"/>
    </row>
    <row r="113" spans="1:26" s="165" customFormat="1" ht="12" customHeight="1" x14ac:dyDescent="0.2">
      <c r="A113" s="158" t="s">
        <v>662</v>
      </c>
      <c r="B113" s="161" t="s">
        <v>663</v>
      </c>
      <c r="C113" s="158" t="s">
        <v>664</v>
      </c>
      <c r="D113" s="159">
        <v>13.45</v>
      </c>
      <c r="E113" s="160">
        <v>0</v>
      </c>
      <c r="F113" s="160">
        <v>0</v>
      </c>
      <c r="G113" s="160">
        <v>0</v>
      </c>
      <c r="H113" s="160">
        <v>0</v>
      </c>
      <c r="I113" s="160"/>
      <c r="J113" s="159">
        <f t="shared" si="7"/>
        <v>0</v>
      </c>
      <c r="K113" s="159">
        <f t="shared" si="7"/>
        <v>0</v>
      </c>
      <c r="L113" s="159">
        <f t="shared" si="7"/>
        <v>0</v>
      </c>
      <c r="M113" s="159">
        <f t="shared" si="7"/>
        <v>0</v>
      </c>
      <c r="N113" s="159">
        <f t="shared" si="7"/>
        <v>0</v>
      </c>
      <c r="O113" s="159">
        <v>0</v>
      </c>
      <c r="P113" s="159">
        <f t="shared" si="5"/>
        <v>0</v>
      </c>
      <c r="Q113" s="159">
        <f t="shared" si="5"/>
        <v>0</v>
      </c>
      <c r="R113" s="159">
        <f t="shared" si="6"/>
        <v>0</v>
      </c>
      <c r="S113" s="161">
        <v>24</v>
      </c>
      <c r="T113" s="161">
        <v>1</v>
      </c>
      <c r="U113" s="162">
        <v>53</v>
      </c>
      <c r="V113" s="162">
        <v>74</v>
      </c>
      <c r="W113" s="161" t="s">
        <v>512</v>
      </c>
      <c r="X113" s="161" t="s">
        <v>72</v>
      </c>
      <c r="Y113" s="161"/>
      <c r="Z113" s="161"/>
    </row>
    <row r="114" spans="1:26" s="165" customFormat="1" ht="12" customHeight="1" x14ac:dyDescent="0.2">
      <c r="A114" s="158" t="s">
        <v>665</v>
      </c>
      <c r="B114" s="161" t="s">
        <v>666</v>
      </c>
      <c r="C114" s="158" t="s">
        <v>667</v>
      </c>
      <c r="D114" s="159">
        <v>69.55</v>
      </c>
      <c r="E114" s="160">
        <v>0</v>
      </c>
      <c r="F114" s="160">
        <v>0</v>
      </c>
      <c r="G114" s="160">
        <v>0</v>
      </c>
      <c r="H114" s="160">
        <v>0</v>
      </c>
      <c r="I114" s="160"/>
      <c r="J114" s="159">
        <f t="shared" si="7"/>
        <v>0</v>
      </c>
      <c r="K114" s="159">
        <f t="shared" si="7"/>
        <v>0</v>
      </c>
      <c r="L114" s="159">
        <f t="shared" si="7"/>
        <v>0</v>
      </c>
      <c r="M114" s="159">
        <f t="shared" si="7"/>
        <v>0</v>
      </c>
      <c r="N114" s="159">
        <f t="shared" si="7"/>
        <v>0</v>
      </c>
      <c r="O114" s="159">
        <v>0</v>
      </c>
      <c r="P114" s="159">
        <f t="shared" si="5"/>
        <v>0</v>
      </c>
      <c r="Q114" s="159">
        <f t="shared" si="5"/>
        <v>0</v>
      </c>
      <c r="R114" s="159">
        <f t="shared" si="6"/>
        <v>0</v>
      </c>
      <c r="S114" s="161">
        <v>10</v>
      </c>
      <c r="T114" s="161">
        <v>1</v>
      </c>
      <c r="U114" s="162">
        <v>53</v>
      </c>
      <c r="V114" s="162">
        <v>74</v>
      </c>
      <c r="W114" s="161" t="s">
        <v>512</v>
      </c>
      <c r="X114" s="161" t="s">
        <v>72</v>
      </c>
      <c r="Y114" s="161"/>
      <c r="Z114" s="161"/>
    </row>
    <row r="115" spans="1:26" s="165" customFormat="1" ht="12" customHeight="1" x14ac:dyDescent="0.2">
      <c r="A115" s="156" t="s">
        <v>412</v>
      </c>
      <c r="B115" s="157" t="s">
        <v>413</v>
      </c>
      <c r="C115" s="158" t="s">
        <v>414</v>
      </c>
      <c r="D115" s="159">
        <v>65.646000000000001</v>
      </c>
      <c r="E115" s="160">
        <v>50</v>
      </c>
      <c r="F115" s="160">
        <v>0</v>
      </c>
      <c r="G115" s="160">
        <v>0</v>
      </c>
      <c r="H115" s="160">
        <v>0</v>
      </c>
      <c r="I115" s="160"/>
      <c r="J115" s="159">
        <f t="shared" si="7"/>
        <v>3282.3</v>
      </c>
      <c r="K115" s="159">
        <f t="shared" si="7"/>
        <v>0</v>
      </c>
      <c r="L115" s="159">
        <f t="shared" si="7"/>
        <v>0</v>
      </c>
      <c r="M115" s="159">
        <f t="shared" si="7"/>
        <v>0</v>
      </c>
      <c r="N115" s="159">
        <f t="shared" si="7"/>
        <v>0</v>
      </c>
      <c r="O115" s="159">
        <v>0</v>
      </c>
      <c r="P115" s="159">
        <f t="shared" si="5"/>
        <v>0</v>
      </c>
      <c r="Q115" s="159">
        <f t="shared" si="5"/>
        <v>0</v>
      </c>
      <c r="R115" s="159">
        <f t="shared" si="6"/>
        <v>0</v>
      </c>
      <c r="S115" s="161">
        <v>50</v>
      </c>
      <c r="T115" s="161">
        <v>50</v>
      </c>
      <c r="U115" s="162">
        <v>102</v>
      </c>
      <c r="V115" s="162">
        <v>142.79999999999998</v>
      </c>
      <c r="W115" s="161" t="s">
        <v>512</v>
      </c>
      <c r="X115" s="161" t="s">
        <v>72</v>
      </c>
      <c r="Y115" s="161"/>
      <c r="Z115" s="161"/>
    </row>
    <row r="116" spans="1:26" s="165" customFormat="1" ht="12" customHeight="1" x14ac:dyDescent="0.2">
      <c r="A116" s="156" t="s">
        <v>422</v>
      </c>
      <c r="B116" s="157" t="s">
        <v>423</v>
      </c>
      <c r="C116" s="158" t="s">
        <v>668</v>
      </c>
      <c r="D116" s="159">
        <v>3.0870000000000002</v>
      </c>
      <c r="E116" s="160">
        <v>1250</v>
      </c>
      <c r="F116" s="160">
        <v>1250</v>
      </c>
      <c r="G116" s="160">
        <v>0</v>
      </c>
      <c r="H116" s="160">
        <v>0</v>
      </c>
      <c r="I116" s="160"/>
      <c r="J116" s="159">
        <f t="shared" si="7"/>
        <v>3858.7500000000005</v>
      </c>
      <c r="K116" s="159">
        <f t="shared" si="7"/>
        <v>3858.7500000000005</v>
      </c>
      <c r="L116" s="159">
        <f t="shared" si="7"/>
        <v>0</v>
      </c>
      <c r="M116" s="159">
        <f t="shared" si="7"/>
        <v>0</v>
      </c>
      <c r="N116" s="159">
        <f t="shared" si="7"/>
        <v>0</v>
      </c>
      <c r="O116" s="159">
        <v>3858.7500000000005</v>
      </c>
      <c r="P116" s="159">
        <f t="shared" si="5"/>
        <v>14889951.562500004</v>
      </c>
      <c r="Q116" s="159">
        <f t="shared" si="5"/>
        <v>0</v>
      </c>
      <c r="R116" s="159">
        <f t="shared" si="6"/>
        <v>0</v>
      </c>
      <c r="S116" s="161">
        <v>1250</v>
      </c>
      <c r="T116" s="161">
        <v>250</v>
      </c>
      <c r="U116" s="162">
        <v>60</v>
      </c>
      <c r="V116" s="162">
        <v>84</v>
      </c>
      <c r="W116" s="163" t="s">
        <v>512</v>
      </c>
      <c r="X116" s="161" t="s">
        <v>72</v>
      </c>
      <c r="Y116" s="161"/>
      <c r="Z116" s="161"/>
    </row>
    <row r="117" spans="1:26" s="165" customFormat="1" ht="12" customHeight="1" x14ac:dyDescent="0.2">
      <c r="A117" s="156" t="s">
        <v>425</v>
      </c>
      <c r="B117" s="157" t="s">
        <v>426</v>
      </c>
      <c r="C117" s="166" t="s">
        <v>427</v>
      </c>
      <c r="D117" s="159">
        <v>3.1230000000000002</v>
      </c>
      <c r="E117" s="160">
        <v>1584</v>
      </c>
      <c r="F117" s="160">
        <v>1200</v>
      </c>
      <c r="G117" s="160">
        <v>0</v>
      </c>
      <c r="H117" s="160">
        <v>0</v>
      </c>
      <c r="I117" s="160"/>
      <c r="J117" s="159">
        <f t="shared" si="7"/>
        <v>4946.8320000000003</v>
      </c>
      <c r="K117" s="159">
        <f t="shared" si="7"/>
        <v>3747.6000000000004</v>
      </c>
      <c r="L117" s="159">
        <f t="shared" si="7"/>
        <v>0</v>
      </c>
      <c r="M117" s="159">
        <f t="shared" si="7"/>
        <v>0</v>
      </c>
      <c r="N117" s="159">
        <f t="shared" si="7"/>
        <v>0</v>
      </c>
      <c r="O117" s="159">
        <v>3747.6000000000004</v>
      </c>
      <c r="P117" s="159">
        <f t="shared" si="5"/>
        <v>18538747.603200004</v>
      </c>
      <c r="Q117" s="159">
        <f t="shared" si="5"/>
        <v>0</v>
      </c>
      <c r="R117" s="159">
        <f t="shared" si="6"/>
        <v>0</v>
      </c>
      <c r="S117" s="161">
        <v>72</v>
      </c>
      <c r="T117" s="161">
        <v>1</v>
      </c>
      <c r="U117" s="162">
        <v>60</v>
      </c>
      <c r="V117" s="162">
        <v>84</v>
      </c>
      <c r="W117" s="161" t="s">
        <v>512</v>
      </c>
      <c r="X117" s="161" t="s">
        <v>347</v>
      </c>
      <c r="Y117" s="161"/>
      <c r="Z117" s="161"/>
    </row>
    <row r="118" spans="1:26" s="165" customFormat="1" ht="12" customHeight="1" x14ac:dyDescent="0.2">
      <c r="A118" s="156" t="s">
        <v>428</v>
      </c>
      <c r="B118" s="157" t="s">
        <v>429</v>
      </c>
      <c r="C118" s="166" t="s">
        <v>669</v>
      </c>
      <c r="D118" s="159">
        <v>7.8480000000000008</v>
      </c>
      <c r="E118" s="171">
        <v>144</v>
      </c>
      <c r="F118" s="160">
        <v>300</v>
      </c>
      <c r="G118" s="160">
        <v>0</v>
      </c>
      <c r="H118" s="160">
        <v>0</v>
      </c>
      <c r="I118" s="160"/>
      <c r="J118" s="159">
        <f t="shared" si="7"/>
        <v>1130.1120000000001</v>
      </c>
      <c r="K118" s="159">
        <f t="shared" si="7"/>
        <v>2354.4</v>
      </c>
      <c r="L118" s="159">
        <f t="shared" si="7"/>
        <v>0</v>
      </c>
      <c r="M118" s="159">
        <f t="shared" si="7"/>
        <v>0</v>
      </c>
      <c r="N118" s="159">
        <f t="shared" si="7"/>
        <v>0</v>
      </c>
      <c r="O118" s="159">
        <v>2354.4</v>
      </c>
      <c r="P118" s="159">
        <f t="shared" si="5"/>
        <v>2660735.6928000003</v>
      </c>
      <c r="Q118" s="159">
        <f t="shared" si="5"/>
        <v>0</v>
      </c>
      <c r="R118" s="159">
        <f t="shared" si="6"/>
        <v>0</v>
      </c>
      <c r="S118" s="161">
        <v>36</v>
      </c>
      <c r="T118" s="161">
        <v>1</v>
      </c>
      <c r="U118" s="162">
        <v>27.714285714285715</v>
      </c>
      <c r="V118" s="162">
        <v>38.799999999999997</v>
      </c>
      <c r="W118" s="161" t="s">
        <v>512</v>
      </c>
      <c r="X118" s="161" t="s">
        <v>72</v>
      </c>
      <c r="Y118" s="161"/>
      <c r="Z118" s="161"/>
    </row>
    <row r="119" spans="1:26" s="165" customFormat="1" ht="12" customHeight="1" x14ac:dyDescent="0.2">
      <c r="A119" s="156" t="s">
        <v>431</v>
      </c>
      <c r="B119" s="157" t="s">
        <v>432</v>
      </c>
      <c r="C119" s="166" t="s">
        <v>670</v>
      </c>
      <c r="D119" s="159">
        <v>88.569000000000003</v>
      </c>
      <c r="E119" s="160">
        <v>36</v>
      </c>
      <c r="F119" s="160">
        <v>15</v>
      </c>
      <c r="G119" s="160">
        <v>0</v>
      </c>
      <c r="H119" s="160">
        <v>0</v>
      </c>
      <c r="I119" s="160"/>
      <c r="J119" s="159">
        <f t="shared" si="7"/>
        <v>3188.4839999999999</v>
      </c>
      <c r="K119" s="159">
        <f t="shared" si="7"/>
        <v>1328.5350000000001</v>
      </c>
      <c r="L119" s="159">
        <f t="shared" si="7"/>
        <v>0</v>
      </c>
      <c r="M119" s="159">
        <f t="shared" si="7"/>
        <v>0</v>
      </c>
      <c r="N119" s="159">
        <f t="shared" si="7"/>
        <v>0</v>
      </c>
      <c r="O119" s="159">
        <v>1328.5350000000001</v>
      </c>
      <c r="P119" s="159">
        <f t="shared" si="5"/>
        <v>4236012.5909400005</v>
      </c>
      <c r="Q119" s="159">
        <f t="shared" si="5"/>
        <v>0</v>
      </c>
      <c r="R119" s="159">
        <f t="shared" si="6"/>
        <v>0</v>
      </c>
      <c r="S119" s="161">
        <v>12</v>
      </c>
      <c r="T119" s="161">
        <v>1</v>
      </c>
      <c r="U119" s="162">
        <v>52.714285714285715</v>
      </c>
      <c r="V119" s="162">
        <v>73.8</v>
      </c>
      <c r="W119" s="161" t="s">
        <v>512</v>
      </c>
      <c r="X119" s="161" t="s">
        <v>434</v>
      </c>
      <c r="Y119" s="161"/>
      <c r="Z119" s="161"/>
    </row>
    <row r="120" spans="1:26" s="165" customFormat="1" ht="12" customHeight="1" x14ac:dyDescent="0.2">
      <c r="A120" s="156" t="s">
        <v>671</v>
      </c>
      <c r="B120" s="157" t="s">
        <v>672</v>
      </c>
      <c r="C120" s="158" t="s">
        <v>673</v>
      </c>
      <c r="D120" s="159">
        <v>37.610999999999997</v>
      </c>
      <c r="E120" s="160">
        <v>0</v>
      </c>
      <c r="F120" s="160">
        <v>0</v>
      </c>
      <c r="G120" s="160">
        <v>0</v>
      </c>
      <c r="H120" s="160">
        <v>0</v>
      </c>
      <c r="I120" s="160"/>
      <c r="J120" s="159">
        <f t="shared" si="7"/>
        <v>0</v>
      </c>
      <c r="K120" s="159">
        <f t="shared" si="7"/>
        <v>0</v>
      </c>
      <c r="L120" s="159">
        <f t="shared" si="7"/>
        <v>0</v>
      </c>
      <c r="M120" s="159">
        <f t="shared" si="7"/>
        <v>0</v>
      </c>
      <c r="N120" s="159">
        <f t="shared" si="7"/>
        <v>0</v>
      </c>
      <c r="O120" s="159">
        <v>0</v>
      </c>
      <c r="P120" s="159">
        <f t="shared" si="5"/>
        <v>0</v>
      </c>
      <c r="Q120" s="159">
        <f t="shared" si="5"/>
        <v>0</v>
      </c>
      <c r="R120" s="159">
        <f t="shared" si="6"/>
        <v>0</v>
      </c>
      <c r="S120" s="161">
        <v>12</v>
      </c>
      <c r="T120" s="161">
        <v>1</v>
      </c>
      <c r="U120" s="162">
        <v>27.714285714285715</v>
      </c>
      <c r="V120" s="162">
        <v>38.799999999999997</v>
      </c>
      <c r="W120" s="161" t="s">
        <v>512</v>
      </c>
      <c r="X120" s="161" t="s">
        <v>72</v>
      </c>
      <c r="Y120" s="161"/>
      <c r="Z120" s="161"/>
    </row>
    <row r="121" spans="1:26" s="165" customFormat="1" ht="12" customHeight="1" x14ac:dyDescent="0.2">
      <c r="A121" s="156" t="s">
        <v>435</v>
      </c>
      <c r="B121" s="157" t="s">
        <v>435</v>
      </c>
      <c r="C121" s="158" t="s">
        <v>436</v>
      </c>
      <c r="D121" s="159">
        <v>1.8</v>
      </c>
      <c r="E121" s="160">
        <v>0</v>
      </c>
      <c r="F121" s="160">
        <v>0</v>
      </c>
      <c r="G121" s="160">
        <v>0</v>
      </c>
      <c r="H121" s="160">
        <v>0</v>
      </c>
      <c r="I121" s="160"/>
      <c r="J121" s="159">
        <f t="shared" si="7"/>
        <v>0</v>
      </c>
      <c r="K121" s="159">
        <f t="shared" si="7"/>
        <v>0</v>
      </c>
      <c r="L121" s="159">
        <f t="shared" si="7"/>
        <v>0</v>
      </c>
      <c r="M121" s="159">
        <f t="shared" si="7"/>
        <v>0</v>
      </c>
      <c r="N121" s="159">
        <f t="shared" si="7"/>
        <v>0</v>
      </c>
      <c r="O121" s="159">
        <v>0</v>
      </c>
      <c r="P121" s="159">
        <f t="shared" si="5"/>
        <v>0</v>
      </c>
      <c r="Q121" s="159">
        <f t="shared" si="5"/>
        <v>0</v>
      </c>
      <c r="R121" s="159">
        <f t="shared" si="6"/>
        <v>0</v>
      </c>
      <c r="S121" s="161">
        <v>120</v>
      </c>
      <c r="T121" s="161">
        <v>40</v>
      </c>
      <c r="U121" s="162">
        <v>28</v>
      </c>
      <c r="V121" s="162">
        <v>39</v>
      </c>
      <c r="W121" s="161" t="s">
        <v>512</v>
      </c>
      <c r="X121" s="161" t="s">
        <v>72</v>
      </c>
      <c r="Y121" s="161"/>
      <c r="Z121" s="161"/>
    </row>
    <row r="122" spans="1:26" s="165" customFormat="1" ht="12" customHeight="1" x14ac:dyDescent="0.2">
      <c r="A122" s="156" t="s">
        <v>437</v>
      </c>
      <c r="B122" s="157" t="s">
        <v>437</v>
      </c>
      <c r="C122" s="158" t="s">
        <v>70</v>
      </c>
      <c r="D122" s="159">
        <v>2.4750000000000001</v>
      </c>
      <c r="E122" s="160">
        <v>0</v>
      </c>
      <c r="F122" s="160">
        <v>0</v>
      </c>
      <c r="G122" s="160">
        <v>0</v>
      </c>
      <c r="H122" s="160">
        <v>0</v>
      </c>
      <c r="I122" s="160"/>
      <c r="J122" s="159">
        <f t="shared" si="7"/>
        <v>0</v>
      </c>
      <c r="K122" s="159">
        <f t="shared" si="7"/>
        <v>0</v>
      </c>
      <c r="L122" s="159">
        <f t="shared" si="7"/>
        <v>0</v>
      </c>
      <c r="M122" s="159">
        <f t="shared" si="7"/>
        <v>0</v>
      </c>
      <c r="N122" s="159">
        <f t="shared" si="7"/>
        <v>0</v>
      </c>
      <c r="O122" s="159">
        <v>0</v>
      </c>
      <c r="P122" s="159">
        <f t="shared" si="5"/>
        <v>0</v>
      </c>
      <c r="Q122" s="159">
        <f t="shared" si="5"/>
        <v>0</v>
      </c>
      <c r="R122" s="159">
        <f t="shared" si="6"/>
        <v>0</v>
      </c>
      <c r="S122" s="161">
        <v>450</v>
      </c>
      <c r="T122" s="161">
        <v>450</v>
      </c>
      <c r="U122" s="162">
        <v>38</v>
      </c>
      <c r="V122" s="162">
        <v>54</v>
      </c>
      <c r="W122" s="163" t="s">
        <v>512</v>
      </c>
      <c r="X122" s="161" t="s">
        <v>72</v>
      </c>
      <c r="Y122" s="161"/>
      <c r="Z122" s="161"/>
    </row>
    <row r="123" spans="1:26" s="165" customFormat="1" ht="12" customHeight="1" x14ac:dyDescent="0.2">
      <c r="A123" s="156" t="s">
        <v>438</v>
      </c>
      <c r="B123" s="157" t="s">
        <v>438</v>
      </c>
      <c r="C123" s="158" t="s">
        <v>439</v>
      </c>
      <c r="D123" s="159">
        <v>1.8</v>
      </c>
      <c r="E123" s="160">
        <v>0</v>
      </c>
      <c r="F123" s="160"/>
      <c r="G123" s="160">
        <v>0</v>
      </c>
      <c r="H123" s="160">
        <v>0</v>
      </c>
      <c r="I123" s="160"/>
      <c r="J123" s="159">
        <f t="shared" si="7"/>
        <v>0</v>
      </c>
      <c r="K123" s="159">
        <f t="shared" si="7"/>
        <v>0</v>
      </c>
      <c r="L123" s="159">
        <f t="shared" si="7"/>
        <v>0</v>
      </c>
      <c r="M123" s="159">
        <f t="shared" si="7"/>
        <v>0</v>
      </c>
      <c r="N123" s="159">
        <f t="shared" si="7"/>
        <v>0</v>
      </c>
      <c r="O123" s="159"/>
      <c r="P123" s="159">
        <f t="shared" ref="P123:Q154" si="8">J123*K123</f>
        <v>0</v>
      </c>
      <c r="Q123" s="159">
        <f t="shared" si="8"/>
        <v>0</v>
      </c>
      <c r="R123" s="159">
        <f t="shared" si="6"/>
        <v>0</v>
      </c>
      <c r="S123" s="161">
        <v>120</v>
      </c>
      <c r="T123" s="161">
        <v>1</v>
      </c>
      <c r="U123" s="162">
        <v>52.714285714285715</v>
      </c>
      <c r="V123" s="162">
        <v>73.8</v>
      </c>
      <c r="W123" s="161" t="s">
        <v>512</v>
      </c>
      <c r="X123" s="161" t="s">
        <v>104</v>
      </c>
      <c r="Y123" s="161"/>
      <c r="Z123" s="161"/>
    </row>
    <row r="124" spans="1:26" s="165" customFormat="1" ht="12" customHeight="1" x14ac:dyDescent="0.2">
      <c r="A124" s="156" t="s">
        <v>440</v>
      </c>
      <c r="B124" s="157" t="s">
        <v>440</v>
      </c>
      <c r="C124" s="158" t="s">
        <v>439</v>
      </c>
      <c r="D124" s="159">
        <v>0.9</v>
      </c>
      <c r="E124" s="160">
        <v>0</v>
      </c>
      <c r="F124" s="160">
        <v>700</v>
      </c>
      <c r="G124" s="160">
        <v>0</v>
      </c>
      <c r="H124" s="160">
        <v>0</v>
      </c>
      <c r="I124" s="160"/>
      <c r="J124" s="159">
        <f t="shared" si="7"/>
        <v>0</v>
      </c>
      <c r="K124" s="159">
        <f t="shared" si="7"/>
        <v>630</v>
      </c>
      <c r="L124" s="159">
        <f t="shared" si="7"/>
        <v>0</v>
      </c>
      <c r="M124" s="159">
        <f t="shared" si="7"/>
        <v>0</v>
      </c>
      <c r="N124" s="159">
        <f t="shared" si="7"/>
        <v>0</v>
      </c>
      <c r="O124" s="159">
        <v>630</v>
      </c>
      <c r="P124" s="159">
        <f t="shared" si="8"/>
        <v>0</v>
      </c>
      <c r="Q124" s="159">
        <f t="shared" si="8"/>
        <v>0</v>
      </c>
      <c r="R124" s="159">
        <f t="shared" si="6"/>
        <v>0</v>
      </c>
      <c r="S124" s="161">
        <v>270</v>
      </c>
      <c r="T124" s="161">
        <v>1</v>
      </c>
      <c r="U124" s="162">
        <v>28</v>
      </c>
      <c r="V124" s="162">
        <v>39</v>
      </c>
      <c r="W124" s="161" t="s">
        <v>512</v>
      </c>
      <c r="X124" s="161" t="s">
        <v>104</v>
      </c>
      <c r="Y124" s="161"/>
      <c r="Z124" s="161"/>
    </row>
    <row r="125" spans="1:26" s="165" customFormat="1" ht="12" customHeight="1" x14ac:dyDescent="0.2">
      <c r="A125" s="156" t="s">
        <v>441</v>
      </c>
      <c r="B125" s="157" t="s">
        <v>441</v>
      </c>
      <c r="C125" s="158" t="s">
        <v>442</v>
      </c>
      <c r="D125" s="159">
        <v>0.45</v>
      </c>
      <c r="E125" s="160">
        <v>0</v>
      </c>
      <c r="F125" s="160">
        <v>0</v>
      </c>
      <c r="G125" s="160">
        <v>0</v>
      </c>
      <c r="H125" s="160">
        <v>0</v>
      </c>
      <c r="I125" s="160"/>
      <c r="J125" s="159">
        <f t="shared" si="7"/>
        <v>0</v>
      </c>
      <c r="K125" s="159">
        <f t="shared" si="7"/>
        <v>0</v>
      </c>
      <c r="L125" s="159">
        <f t="shared" si="7"/>
        <v>0</v>
      </c>
      <c r="M125" s="159">
        <f t="shared" si="7"/>
        <v>0</v>
      </c>
      <c r="N125" s="159">
        <f t="shared" si="7"/>
        <v>0</v>
      </c>
      <c r="O125" s="159">
        <v>0</v>
      </c>
      <c r="P125" s="159">
        <f t="shared" si="8"/>
        <v>0</v>
      </c>
      <c r="Q125" s="159">
        <f t="shared" si="8"/>
        <v>0</v>
      </c>
      <c r="R125" s="159">
        <f t="shared" si="6"/>
        <v>0</v>
      </c>
      <c r="S125" s="161">
        <v>660</v>
      </c>
      <c r="T125" s="161">
        <v>1</v>
      </c>
      <c r="U125" s="162">
        <v>27.714285714285715</v>
      </c>
      <c r="V125" s="162">
        <v>38.799999999999997</v>
      </c>
      <c r="W125" s="161" t="s">
        <v>512</v>
      </c>
      <c r="X125" s="161" t="s">
        <v>72</v>
      </c>
      <c r="Y125" s="161"/>
      <c r="Z125" s="161"/>
    </row>
    <row r="126" spans="1:26" s="165" customFormat="1" ht="12" customHeight="1" x14ac:dyDescent="0.2">
      <c r="A126" s="156" t="s">
        <v>443</v>
      </c>
      <c r="B126" s="157" t="s">
        <v>443</v>
      </c>
      <c r="C126" s="158" t="s">
        <v>70</v>
      </c>
      <c r="D126" s="159">
        <v>0.9</v>
      </c>
      <c r="E126" s="160">
        <v>0</v>
      </c>
      <c r="F126" s="160"/>
      <c r="G126" s="160">
        <v>0</v>
      </c>
      <c r="H126" s="160">
        <v>0</v>
      </c>
      <c r="I126" s="160"/>
      <c r="J126" s="159">
        <f t="shared" si="7"/>
        <v>0</v>
      </c>
      <c r="K126" s="159">
        <f t="shared" si="7"/>
        <v>0</v>
      </c>
      <c r="L126" s="159">
        <f t="shared" si="7"/>
        <v>0</v>
      </c>
      <c r="M126" s="159">
        <f t="shared" si="7"/>
        <v>0</v>
      </c>
      <c r="N126" s="159">
        <f t="shared" si="7"/>
        <v>0</v>
      </c>
      <c r="O126" s="159"/>
      <c r="P126" s="159">
        <f t="shared" si="8"/>
        <v>0</v>
      </c>
      <c r="Q126" s="159">
        <f t="shared" si="8"/>
        <v>0</v>
      </c>
      <c r="R126" s="159">
        <f t="shared" si="6"/>
        <v>0</v>
      </c>
      <c r="S126" s="161">
        <v>285</v>
      </c>
      <c r="T126" s="161">
        <v>1</v>
      </c>
      <c r="U126" s="162">
        <v>27.714285714285715</v>
      </c>
      <c r="V126" s="162">
        <v>38.799999999999997</v>
      </c>
      <c r="W126" s="161" t="s">
        <v>512</v>
      </c>
      <c r="X126" s="161" t="s">
        <v>72</v>
      </c>
      <c r="Y126" s="161"/>
      <c r="Z126" s="161"/>
    </row>
    <row r="127" spans="1:26" s="165" customFormat="1" ht="12" customHeight="1" x14ac:dyDescent="0.2">
      <c r="A127" s="156" t="s">
        <v>444</v>
      </c>
      <c r="B127" s="157" t="s">
        <v>444</v>
      </c>
      <c r="C127" s="158" t="s">
        <v>442</v>
      </c>
      <c r="D127" s="159">
        <v>1.8</v>
      </c>
      <c r="E127" s="160">
        <v>136</v>
      </c>
      <c r="F127" s="160">
        <v>150</v>
      </c>
      <c r="G127" s="160">
        <v>0</v>
      </c>
      <c r="H127" s="160">
        <v>0</v>
      </c>
      <c r="I127" s="160"/>
      <c r="J127" s="159">
        <f t="shared" si="7"/>
        <v>244.8</v>
      </c>
      <c r="K127" s="159">
        <f t="shared" si="7"/>
        <v>270</v>
      </c>
      <c r="L127" s="159">
        <f t="shared" si="7"/>
        <v>0</v>
      </c>
      <c r="M127" s="159">
        <f t="shared" si="7"/>
        <v>0</v>
      </c>
      <c r="N127" s="159">
        <f t="shared" si="7"/>
        <v>0</v>
      </c>
      <c r="O127" s="159">
        <v>270</v>
      </c>
      <c r="P127" s="159">
        <f t="shared" si="8"/>
        <v>66096</v>
      </c>
      <c r="Q127" s="159">
        <f t="shared" si="8"/>
        <v>0</v>
      </c>
      <c r="R127" s="159">
        <f t="shared" si="6"/>
        <v>0</v>
      </c>
      <c r="S127" s="161">
        <v>136</v>
      </c>
      <c r="T127" s="161">
        <v>1</v>
      </c>
      <c r="U127" s="162">
        <v>52.714285714285715</v>
      </c>
      <c r="V127" s="162">
        <v>73.8</v>
      </c>
      <c r="W127" s="161" t="s">
        <v>512</v>
      </c>
      <c r="X127" s="161" t="s">
        <v>104</v>
      </c>
      <c r="Y127" s="161"/>
      <c r="Z127" s="161"/>
    </row>
    <row r="128" spans="1:26" s="165" customFormat="1" ht="12" customHeight="1" x14ac:dyDescent="0.2">
      <c r="A128" s="156" t="s">
        <v>446</v>
      </c>
      <c r="B128" s="157" t="s">
        <v>446</v>
      </c>
      <c r="C128" s="158" t="s">
        <v>70</v>
      </c>
      <c r="D128" s="159">
        <v>0.45</v>
      </c>
      <c r="E128" s="160">
        <v>0</v>
      </c>
      <c r="F128" s="160">
        <v>0</v>
      </c>
      <c r="G128" s="160">
        <v>0</v>
      </c>
      <c r="H128" s="160">
        <v>0</v>
      </c>
      <c r="I128" s="160"/>
      <c r="J128" s="159">
        <f t="shared" si="7"/>
        <v>0</v>
      </c>
      <c r="K128" s="159">
        <f t="shared" si="7"/>
        <v>0</v>
      </c>
      <c r="L128" s="159">
        <f t="shared" si="7"/>
        <v>0</v>
      </c>
      <c r="M128" s="159">
        <f t="shared" si="7"/>
        <v>0</v>
      </c>
      <c r="N128" s="159">
        <f t="shared" si="7"/>
        <v>0</v>
      </c>
      <c r="O128" s="159">
        <v>0</v>
      </c>
      <c r="P128" s="159">
        <f t="shared" si="8"/>
        <v>0</v>
      </c>
      <c r="Q128" s="159">
        <f t="shared" si="8"/>
        <v>0</v>
      </c>
      <c r="R128" s="159">
        <f t="shared" si="6"/>
        <v>0</v>
      </c>
      <c r="S128" s="161">
        <v>800</v>
      </c>
      <c r="T128" s="161">
        <v>800</v>
      </c>
      <c r="U128" s="162">
        <v>53</v>
      </c>
      <c r="V128" s="162">
        <v>74</v>
      </c>
      <c r="W128" s="161" t="s">
        <v>512</v>
      </c>
      <c r="X128" s="161" t="s">
        <v>72</v>
      </c>
      <c r="Y128" s="161"/>
      <c r="Z128" s="161"/>
    </row>
    <row r="129" spans="1:26" s="165" customFormat="1" ht="12" customHeight="1" x14ac:dyDescent="0.2">
      <c r="A129" s="156" t="s">
        <v>447</v>
      </c>
      <c r="B129" s="157" t="s">
        <v>447</v>
      </c>
      <c r="C129" s="158" t="s">
        <v>70</v>
      </c>
      <c r="D129" s="159">
        <v>0.45</v>
      </c>
      <c r="E129" s="160">
        <v>0</v>
      </c>
      <c r="F129" s="160">
        <v>0</v>
      </c>
      <c r="G129" s="160">
        <v>0</v>
      </c>
      <c r="H129" s="160">
        <v>0</v>
      </c>
      <c r="I129" s="160"/>
      <c r="J129" s="159">
        <f t="shared" si="7"/>
        <v>0</v>
      </c>
      <c r="K129" s="159">
        <f t="shared" si="7"/>
        <v>0</v>
      </c>
      <c r="L129" s="159">
        <f t="shared" si="7"/>
        <v>0</v>
      </c>
      <c r="M129" s="159">
        <f t="shared" si="7"/>
        <v>0</v>
      </c>
      <c r="N129" s="159">
        <f t="shared" si="7"/>
        <v>0</v>
      </c>
      <c r="O129" s="159">
        <v>0</v>
      </c>
      <c r="P129" s="159">
        <f t="shared" si="8"/>
        <v>0</v>
      </c>
      <c r="Q129" s="159">
        <f t="shared" si="8"/>
        <v>0</v>
      </c>
      <c r="R129" s="159">
        <f t="shared" si="6"/>
        <v>0</v>
      </c>
      <c r="S129" s="161">
        <v>495</v>
      </c>
      <c r="T129" s="161">
        <v>1</v>
      </c>
      <c r="U129" s="162">
        <v>97</v>
      </c>
      <c r="V129" s="162">
        <v>135.79999999999998</v>
      </c>
      <c r="W129" s="161" t="s">
        <v>512</v>
      </c>
      <c r="X129" s="161" t="s">
        <v>72</v>
      </c>
      <c r="Y129" s="161"/>
      <c r="Z129" s="161"/>
    </row>
    <row r="130" spans="1:26" s="165" customFormat="1" ht="12" customHeight="1" x14ac:dyDescent="0.2">
      <c r="A130" s="156" t="s">
        <v>448</v>
      </c>
      <c r="B130" s="157" t="s">
        <v>448</v>
      </c>
      <c r="C130" s="158" t="s">
        <v>70</v>
      </c>
      <c r="D130" s="159">
        <v>0.45</v>
      </c>
      <c r="E130" s="160">
        <v>792</v>
      </c>
      <c r="F130" s="160">
        <v>0</v>
      </c>
      <c r="G130" s="160">
        <v>0</v>
      </c>
      <c r="H130" s="160">
        <v>0</v>
      </c>
      <c r="I130" s="160"/>
      <c r="J130" s="159">
        <f t="shared" si="7"/>
        <v>356.40000000000003</v>
      </c>
      <c r="K130" s="159">
        <f t="shared" si="7"/>
        <v>0</v>
      </c>
      <c r="L130" s="159">
        <f t="shared" si="7"/>
        <v>0</v>
      </c>
      <c r="M130" s="159">
        <f t="shared" si="7"/>
        <v>0</v>
      </c>
      <c r="N130" s="159">
        <f t="shared" si="7"/>
        <v>0</v>
      </c>
      <c r="O130" s="159">
        <v>0</v>
      </c>
      <c r="P130" s="159">
        <f t="shared" si="8"/>
        <v>0</v>
      </c>
      <c r="Q130" s="159">
        <f t="shared" si="8"/>
        <v>0</v>
      </c>
      <c r="R130" s="159">
        <f t="shared" si="6"/>
        <v>0</v>
      </c>
      <c r="S130" s="161">
        <v>792</v>
      </c>
      <c r="T130" s="161">
        <v>396</v>
      </c>
      <c r="U130" s="162">
        <v>52.714285714285715</v>
      </c>
      <c r="V130" s="162">
        <v>73.8</v>
      </c>
      <c r="W130" s="161" t="s">
        <v>512</v>
      </c>
      <c r="X130" s="161" t="s">
        <v>104</v>
      </c>
      <c r="Y130" s="161"/>
      <c r="Z130" s="161"/>
    </row>
    <row r="131" spans="1:26" s="165" customFormat="1" ht="12" customHeight="1" x14ac:dyDescent="0.2">
      <c r="A131" s="156" t="s">
        <v>450</v>
      </c>
      <c r="B131" s="157" t="s">
        <v>450</v>
      </c>
      <c r="C131" s="158" t="s">
        <v>442</v>
      </c>
      <c r="D131" s="159">
        <v>0.45</v>
      </c>
      <c r="E131" s="160">
        <v>652</v>
      </c>
      <c r="F131" s="160">
        <v>0</v>
      </c>
      <c r="G131" s="160">
        <v>0</v>
      </c>
      <c r="H131" s="160">
        <v>0</v>
      </c>
      <c r="I131" s="160"/>
      <c r="J131" s="159">
        <f t="shared" si="7"/>
        <v>293.40000000000003</v>
      </c>
      <c r="K131" s="159">
        <f t="shared" si="7"/>
        <v>0</v>
      </c>
      <c r="L131" s="159">
        <f t="shared" si="7"/>
        <v>0</v>
      </c>
      <c r="M131" s="159">
        <f t="shared" si="7"/>
        <v>0</v>
      </c>
      <c r="N131" s="159">
        <f t="shared" si="7"/>
        <v>0</v>
      </c>
      <c r="O131" s="159">
        <v>0</v>
      </c>
      <c r="P131" s="159">
        <f t="shared" si="8"/>
        <v>0</v>
      </c>
      <c r="Q131" s="159">
        <f t="shared" si="8"/>
        <v>0</v>
      </c>
      <c r="R131" s="159">
        <f t="shared" si="6"/>
        <v>0</v>
      </c>
      <c r="S131" s="161">
        <v>652</v>
      </c>
      <c r="T131" s="161">
        <v>1</v>
      </c>
      <c r="U131" s="162">
        <v>27.714285714285715</v>
      </c>
      <c r="V131" s="162">
        <v>38.799999999999997</v>
      </c>
      <c r="W131" s="161" t="s">
        <v>512</v>
      </c>
      <c r="X131" s="161" t="s">
        <v>72</v>
      </c>
      <c r="Y131" s="161"/>
      <c r="Z131" s="161"/>
    </row>
    <row r="132" spans="1:26" s="165" customFormat="1" ht="12" customHeight="1" x14ac:dyDescent="0.2">
      <c r="A132" s="156" t="s">
        <v>452</v>
      </c>
      <c r="B132" s="157" t="s">
        <v>452</v>
      </c>
      <c r="C132" s="158" t="s">
        <v>70</v>
      </c>
      <c r="D132" s="159">
        <v>0.45</v>
      </c>
      <c r="E132" s="160">
        <v>660</v>
      </c>
      <c r="F132" s="160">
        <v>0</v>
      </c>
      <c r="G132" s="160">
        <v>0</v>
      </c>
      <c r="H132" s="160">
        <v>0</v>
      </c>
      <c r="I132" s="160"/>
      <c r="J132" s="159">
        <f t="shared" si="7"/>
        <v>297</v>
      </c>
      <c r="K132" s="159">
        <f t="shared" si="7"/>
        <v>0</v>
      </c>
      <c r="L132" s="159">
        <f t="shared" si="7"/>
        <v>0</v>
      </c>
      <c r="M132" s="159">
        <f t="shared" si="7"/>
        <v>0</v>
      </c>
      <c r="N132" s="159">
        <f t="shared" si="7"/>
        <v>0</v>
      </c>
      <c r="O132" s="159">
        <v>0</v>
      </c>
      <c r="P132" s="159">
        <f t="shared" si="8"/>
        <v>0</v>
      </c>
      <c r="Q132" s="159">
        <f t="shared" si="8"/>
        <v>0</v>
      </c>
      <c r="R132" s="159">
        <f t="shared" si="6"/>
        <v>0</v>
      </c>
      <c r="S132" s="161">
        <v>660</v>
      </c>
      <c r="T132" s="161">
        <v>1</v>
      </c>
      <c r="U132" s="162">
        <v>27.714285714285715</v>
      </c>
      <c r="V132" s="162">
        <v>38.799999999999997</v>
      </c>
      <c r="W132" s="161" t="s">
        <v>512</v>
      </c>
      <c r="X132" s="161" t="s">
        <v>72</v>
      </c>
      <c r="Y132" s="161"/>
      <c r="Z132" s="161"/>
    </row>
    <row r="133" spans="1:26" s="165" customFormat="1" ht="12" customHeight="1" x14ac:dyDescent="0.2">
      <c r="A133" s="156" t="s">
        <v>454</v>
      </c>
      <c r="B133" s="157" t="s">
        <v>454</v>
      </c>
      <c r="C133" s="158" t="s">
        <v>70</v>
      </c>
      <c r="D133" s="159">
        <v>0.45</v>
      </c>
      <c r="E133" s="160">
        <v>0</v>
      </c>
      <c r="F133" s="160">
        <v>0</v>
      </c>
      <c r="G133" s="160">
        <v>0</v>
      </c>
      <c r="H133" s="160">
        <v>0</v>
      </c>
      <c r="I133" s="160"/>
      <c r="J133" s="159">
        <f t="shared" si="7"/>
        <v>0</v>
      </c>
      <c r="K133" s="159">
        <f t="shared" si="7"/>
        <v>0</v>
      </c>
      <c r="L133" s="159">
        <f t="shared" si="7"/>
        <v>0</v>
      </c>
      <c r="M133" s="159">
        <f t="shared" si="7"/>
        <v>0</v>
      </c>
      <c r="N133" s="159">
        <f t="shared" si="7"/>
        <v>0</v>
      </c>
      <c r="O133" s="159">
        <v>0</v>
      </c>
      <c r="P133" s="159">
        <f t="shared" si="8"/>
        <v>0</v>
      </c>
      <c r="Q133" s="159">
        <f t="shared" si="8"/>
        <v>0</v>
      </c>
      <c r="R133" s="159">
        <f t="shared" si="6"/>
        <v>0</v>
      </c>
      <c r="S133" s="161">
        <v>486</v>
      </c>
      <c r="T133" s="161">
        <v>1</v>
      </c>
      <c r="U133" s="162">
        <v>27.714285714285715</v>
      </c>
      <c r="V133" s="162">
        <v>38.799999999999997</v>
      </c>
      <c r="W133" s="161" t="s">
        <v>512</v>
      </c>
      <c r="X133" s="161" t="s">
        <v>72</v>
      </c>
      <c r="Y133" s="161"/>
      <c r="Z133" s="161"/>
    </row>
    <row r="134" spans="1:26" s="165" customFormat="1" ht="12" customHeight="1" x14ac:dyDescent="0.2">
      <c r="A134" s="156" t="s">
        <v>455</v>
      </c>
      <c r="B134" s="157" t="s">
        <v>455</v>
      </c>
      <c r="C134" s="158" t="s">
        <v>70</v>
      </c>
      <c r="D134" s="159">
        <v>0.9</v>
      </c>
      <c r="E134" s="160">
        <v>0</v>
      </c>
      <c r="F134" s="160">
        <v>0</v>
      </c>
      <c r="G134" s="160">
        <v>0</v>
      </c>
      <c r="H134" s="160">
        <v>0</v>
      </c>
      <c r="I134" s="160"/>
      <c r="J134" s="159">
        <f t="shared" si="7"/>
        <v>0</v>
      </c>
      <c r="K134" s="159">
        <f t="shared" si="7"/>
        <v>0</v>
      </c>
      <c r="L134" s="159">
        <f t="shared" si="7"/>
        <v>0</v>
      </c>
      <c r="M134" s="159">
        <f t="shared" si="7"/>
        <v>0</v>
      </c>
      <c r="N134" s="159">
        <f t="shared" si="7"/>
        <v>0</v>
      </c>
      <c r="O134" s="159">
        <v>0</v>
      </c>
      <c r="P134" s="159">
        <f t="shared" si="8"/>
        <v>0</v>
      </c>
      <c r="Q134" s="159">
        <f t="shared" si="8"/>
        <v>0</v>
      </c>
      <c r="R134" s="159">
        <f t="shared" si="6"/>
        <v>0</v>
      </c>
      <c r="S134" s="161">
        <v>1500</v>
      </c>
      <c r="T134" s="161">
        <v>1500</v>
      </c>
      <c r="U134" s="162">
        <v>53</v>
      </c>
      <c r="V134" s="162">
        <v>74</v>
      </c>
      <c r="W134" s="163" t="s">
        <v>512</v>
      </c>
      <c r="X134" s="161" t="s">
        <v>72</v>
      </c>
      <c r="Y134" s="161" t="s">
        <v>674</v>
      </c>
      <c r="Z134" s="161"/>
    </row>
    <row r="135" spans="1:26" s="165" customFormat="1" ht="12" customHeight="1" x14ac:dyDescent="0.2">
      <c r="A135" s="156" t="s">
        <v>456</v>
      </c>
      <c r="B135" s="157" t="s">
        <v>456</v>
      </c>
      <c r="C135" s="158" t="s">
        <v>675</v>
      </c>
      <c r="D135" s="159">
        <v>0.45</v>
      </c>
      <c r="E135" s="160">
        <v>550</v>
      </c>
      <c r="F135" s="160">
        <v>0</v>
      </c>
      <c r="G135" s="160">
        <v>0</v>
      </c>
      <c r="H135" s="160">
        <v>0</v>
      </c>
      <c r="I135" s="160"/>
      <c r="J135" s="159">
        <f t="shared" si="7"/>
        <v>247.5</v>
      </c>
      <c r="K135" s="159">
        <f t="shared" si="7"/>
        <v>0</v>
      </c>
      <c r="L135" s="159">
        <f t="shared" si="7"/>
        <v>0</v>
      </c>
      <c r="M135" s="159">
        <f t="shared" si="7"/>
        <v>0</v>
      </c>
      <c r="N135" s="159">
        <f t="shared" si="7"/>
        <v>0</v>
      </c>
      <c r="O135" s="159">
        <v>0</v>
      </c>
      <c r="P135" s="159">
        <f t="shared" si="8"/>
        <v>0</v>
      </c>
      <c r="Q135" s="159">
        <f t="shared" si="8"/>
        <v>0</v>
      </c>
      <c r="R135" s="159">
        <f t="shared" si="6"/>
        <v>0</v>
      </c>
      <c r="S135" s="161">
        <v>550</v>
      </c>
      <c r="T135" s="161">
        <v>1</v>
      </c>
      <c r="U135" s="162">
        <v>52.714285714285715</v>
      </c>
      <c r="V135" s="162">
        <v>73.8</v>
      </c>
      <c r="W135" s="161" t="s">
        <v>512</v>
      </c>
      <c r="X135" s="161" t="s">
        <v>104</v>
      </c>
      <c r="Y135" s="161"/>
      <c r="Z135" s="161"/>
    </row>
    <row r="136" spans="1:26" s="165" customFormat="1" ht="12" customHeight="1" x14ac:dyDescent="0.2">
      <c r="A136" s="156" t="s">
        <v>458</v>
      </c>
      <c r="B136" s="157" t="s">
        <v>458</v>
      </c>
      <c r="C136" s="158" t="s">
        <v>439</v>
      </c>
      <c r="D136" s="159">
        <v>0.45</v>
      </c>
      <c r="E136" s="160">
        <v>570</v>
      </c>
      <c r="F136" s="160">
        <v>0</v>
      </c>
      <c r="G136" s="160">
        <v>0</v>
      </c>
      <c r="H136" s="160">
        <v>0</v>
      </c>
      <c r="I136" s="160"/>
      <c r="J136" s="159">
        <f t="shared" si="7"/>
        <v>256.5</v>
      </c>
      <c r="K136" s="159">
        <f t="shared" si="7"/>
        <v>0</v>
      </c>
      <c r="L136" s="159">
        <f t="shared" si="7"/>
        <v>0</v>
      </c>
      <c r="M136" s="159">
        <f t="shared" si="7"/>
        <v>0</v>
      </c>
      <c r="N136" s="159">
        <f t="shared" si="7"/>
        <v>0</v>
      </c>
      <c r="O136" s="159">
        <v>0</v>
      </c>
      <c r="P136" s="159">
        <f t="shared" si="8"/>
        <v>0</v>
      </c>
      <c r="Q136" s="159">
        <f t="shared" si="8"/>
        <v>0</v>
      </c>
      <c r="R136" s="159">
        <f t="shared" si="6"/>
        <v>0</v>
      </c>
      <c r="S136" s="161">
        <v>570</v>
      </c>
      <c r="T136" s="161">
        <v>1</v>
      </c>
      <c r="U136" s="162">
        <v>27.714285714285715</v>
      </c>
      <c r="V136" s="162">
        <v>38.799999999999997</v>
      </c>
      <c r="W136" s="161" t="s">
        <v>512</v>
      </c>
      <c r="X136" s="161" t="s">
        <v>72</v>
      </c>
      <c r="Y136" s="161"/>
      <c r="Z136" s="161"/>
    </row>
    <row r="137" spans="1:26" s="165" customFormat="1" ht="12" customHeight="1" x14ac:dyDescent="0.2">
      <c r="A137" s="156" t="s">
        <v>460</v>
      </c>
      <c r="B137" s="157" t="s">
        <v>460</v>
      </c>
      <c r="C137" s="158" t="s">
        <v>439</v>
      </c>
      <c r="D137" s="159">
        <v>1.8</v>
      </c>
      <c r="E137" s="160">
        <v>0</v>
      </c>
      <c r="F137" s="160">
        <v>0</v>
      </c>
      <c r="G137" s="160">
        <v>0</v>
      </c>
      <c r="H137" s="160">
        <v>0</v>
      </c>
      <c r="I137" s="160"/>
      <c r="J137" s="159">
        <f t="shared" si="7"/>
        <v>0</v>
      </c>
      <c r="K137" s="159">
        <f t="shared" si="7"/>
        <v>0</v>
      </c>
      <c r="L137" s="159">
        <f t="shared" si="7"/>
        <v>0</v>
      </c>
      <c r="M137" s="159">
        <f t="shared" si="7"/>
        <v>0</v>
      </c>
      <c r="N137" s="159">
        <f t="shared" si="7"/>
        <v>0</v>
      </c>
      <c r="O137" s="159">
        <v>0</v>
      </c>
      <c r="P137" s="159">
        <f t="shared" si="8"/>
        <v>0</v>
      </c>
      <c r="Q137" s="159">
        <f t="shared" si="8"/>
        <v>0</v>
      </c>
      <c r="R137" s="159">
        <f t="shared" si="6"/>
        <v>0</v>
      </c>
      <c r="S137" s="161">
        <v>2000</v>
      </c>
      <c r="T137" s="161">
        <v>2000</v>
      </c>
      <c r="U137" s="162">
        <v>53</v>
      </c>
      <c r="V137" s="162">
        <v>74</v>
      </c>
      <c r="W137" s="161" t="s">
        <v>512</v>
      </c>
      <c r="X137" s="161" t="s">
        <v>72</v>
      </c>
      <c r="Y137" s="161" t="s">
        <v>676</v>
      </c>
      <c r="Z137" s="161"/>
    </row>
    <row r="138" spans="1:26" s="165" customFormat="1" ht="12" customHeight="1" x14ac:dyDescent="0.2">
      <c r="A138" s="156" t="s">
        <v>461</v>
      </c>
      <c r="B138" s="157" t="s">
        <v>461</v>
      </c>
      <c r="C138" s="158" t="s">
        <v>462</v>
      </c>
      <c r="D138" s="159">
        <v>2.3625000000000003</v>
      </c>
      <c r="E138" s="160">
        <v>0</v>
      </c>
      <c r="F138" s="160">
        <v>0</v>
      </c>
      <c r="G138" s="160">
        <v>0</v>
      </c>
      <c r="H138" s="160">
        <v>0</v>
      </c>
      <c r="I138" s="160"/>
      <c r="J138" s="159">
        <f t="shared" si="7"/>
        <v>0</v>
      </c>
      <c r="K138" s="159">
        <f t="shared" si="7"/>
        <v>0</v>
      </c>
      <c r="L138" s="159">
        <f t="shared" si="7"/>
        <v>0</v>
      </c>
      <c r="M138" s="159">
        <f t="shared" si="7"/>
        <v>0</v>
      </c>
      <c r="N138" s="159">
        <f t="shared" si="7"/>
        <v>0</v>
      </c>
      <c r="O138" s="159">
        <v>0</v>
      </c>
      <c r="P138" s="159">
        <f t="shared" si="8"/>
        <v>0</v>
      </c>
      <c r="Q138" s="159">
        <f t="shared" si="8"/>
        <v>0</v>
      </c>
      <c r="R138" s="159">
        <f t="shared" si="6"/>
        <v>0</v>
      </c>
      <c r="S138" s="161">
        <v>600</v>
      </c>
      <c r="T138" s="161">
        <v>600</v>
      </c>
      <c r="U138" s="162">
        <v>106</v>
      </c>
      <c r="V138" s="162">
        <v>149</v>
      </c>
      <c r="W138" s="161" t="s">
        <v>512</v>
      </c>
      <c r="X138" s="161" t="s">
        <v>72</v>
      </c>
      <c r="Y138" s="161"/>
      <c r="Z138" s="161"/>
    </row>
    <row r="139" spans="1:26" s="165" customFormat="1" ht="12" customHeight="1" x14ac:dyDescent="0.2">
      <c r="A139" s="156" t="s">
        <v>463</v>
      </c>
      <c r="B139" s="157" t="s">
        <v>463</v>
      </c>
      <c r="C139" s="158" t="s">
        <v>464</v>
      </c>
      <c r="D139" s="159">
        <v>3.6</v>
      </c>
      <c r="E139" s="160">
        <v>0</v>
      </c>
      <c r="F139" s="160">
        <v>0</v>
      </c>
      <c r="G139" s="160">
        <v>0</v>
      </c>
      <c r="H139" s="160">
        <v>0</v>
      </c>
      <c r="I139" s="160"/>
      <c r="J139" s="159">
        <f t="shared" si="7"/>
        <v>0</v>
      </c>
      <c r="K139" s="159">
        <f t="shared" si="7"/>
        <v>0</v>
      </c>
      <c r="L139" s="159">
        <f t="shared" si="7"/>
        <v>0</v>
      </c>
      <c r="M139" s="159">
        <f t="shared" si="7"/>
        <v>0</v>
      </c>
      <c r="N139" s="159">
        <f t="shared" si="7"/>
        <v>0</v>
      </c>
      <c r="O139" s="159">
        <v>0</v>
      </c>
      <c r="P139" s="159">
        <f t="shared" si="8"/>
        <v>0</v>
      </c>
      <c r="Q139" s="159">
        <f t="shared" si="8"/>
        <v>0</v>
      </c>
      <c r="R139" s="159">
        <f t="shared" si="6"/>
        <v>0</v>
      </c>
      <c r="S139" s="161">
        <v>60</v>
      </c>
      <c r="T139" s="161">
        <v>1</v>
      </c>
      <c r="U139" s="162">
        <v>27.714285714285715</v>
      </c>
      <c r="V139" s="162">
        <v>38.799999999999997</v>
      </c>
      <c r="W139" s="161" t="s">
        <v>512</v>
      </c>
      <c r="X139" s="161" t="s">
        <v>72</v>
      </c>
      <c r="Y139" s="161"/>
      <c r="Z139" s="161"/>
    </row>
    <row r="140" spans="1:26" s="165" customFormat="1" ht="12" customHeight="1" x14ac:dyDescent="0.2">
      <c r="A140" s="156" t="s">
        <v>465</v>
      </c>
      <c r="B140" s="157" t="s">
        <v>465</v>
      </c>
      <c r="C140" s="158" t="s">
        <v>466</v>
      </c>
      <c r="D140" s="159">
        <v>0.45</v>
      </c>
      <c r="E140" s="160">
        <v>0</v>
      </c>
      <c r="F140" s="160">
        <v>0</v>
      </c>
      <c r="G140" s="160">
        <v>0</v>
      </c>
      <c r="H140" s="160">
        <v>0</v>
      </c>
      <c r="I140" s="160"/>
      <c r="J140" s="159">
        <f t="shared" si="7"/>
        <v>0</v>
      </c>
      <c r="K140" s="159">
        <f t="shared" si="7"/>
        <v>0</v>
      </c>
      <c r="L140" s="159">
        <f t="shared" si="7"/>
        <v>0</v>
      </c>
      <c r="M140" s="159">
        <f t="shared" si="7"/>
        <v>0</v>
      </c>
      <c r="N140" s="159">
        <f t="shared" si="7"/>
        <v>0</v>
      </c>
      <c r="O140" s="159">
        <v>0</v>
      </c>
      <c r="P140" s="159">
        <f t="shared" si="8"/>
        <v>0</v>
      </c>
      <c r="Q140" s="159">
        <f t="shared" si="8"/>
        <v>0</v>
      </c>
      <c r="R140" s="159">
        <f t="shared" si="6"/>
        <v>0</v>
      </c>
      <c r="S140" s="161">
        <v>580</v>
      </c>
      <c r="T140" s="161">
        <v>1</v>
      </c>
      <c r="U140" s="162">
        <v>27.714285714285715</v>
      </c>
      <c r="V140" s="162">
        <v>38.799999999999997</v>
      </c>
      <c r="W140" s="161" t="s">
        <v>512</v>
      </c>
      <c r="X140" s="161" t="s">
        <v>72</v>
      </c>
      <c r="Y140" s="161"/>
      <c r="Z140" s="161"/>
    </row>
    <row r="141" spans="1:26" s="165" customFormat="1" ht="12" customHeight="1" x14ac:dyDescent="0.2">
      <c r="A141" s="156" t="s">
        <v>467</v>
      </c>
      <c r="B141" s="157" t="s">
        <v>467</v>
      </c>
      <c r="C141" s="158" t="s">
        <v>70</v>
      </c>
      <c r="D141" s="159">
        <v>0.45</v>
      </c>
      <c r="E141" s="160">
        <v>600</v>
      </c>
      <c r="F141" s="160">
        <v>0</v>
      </c>
      <c r="G141" s="160">
        <v>0</v>
      </c>
      <c r="H141" s="160">
        <v>0</v>
      </c>
      <c r="I141" s="160"/>
      <c r="J141" s="159">
        <f t="shared" si="7"/>
        <v>270</v>
      </c>
      <c r="K141" s="159">
        <f t="shared" si="7"/>
        <v>0</v>
      </c>
      <c r="L141" s="159">
        <f t="shared" si="7"/>
        <v>0</v>
      </c>
      <c r="M141" s="159">
        <f t="shared" si="7"/>
        <v>0</v>
      </c>
      <c r="N141" s="159">
        <f t="shared" si="7"/>
        <v>0</v>
      </c>
      <c r="O141" s="159">
        <v>0</v>
      </c>
      <c r="P141" s="159">
        <f t="shared" si="8"/>
        <v>0</v>
      </c>
      <c r="Q141" s="159">
        <f t="shared" si="8"/>
        <v>0</v>
      </c>
      <c r="R141" s="159">
        <f t="shared" si="6"/>
        <v>0</v>
      </c>
      <c r="S141" s="161">
        <v>600</v>
      </c>
      <c r="T141" s="161">
        <v>1</v>
      </c>
      <c r="U141" s="162">
        <v>27.714285714285715</v>
      </c>
      <c r="V141" s="162">
        <v>38.799999999999997</v>
      </c>
      <c r="W141" s="161" t="s">
        <v>512</v>
      </c>
      <c r="X141" s="161" t="s">
        <v>72</v>
      </c>
      <c r="Y141" s="161"/>
      <c r="Z141" s="161"/>
    </row>
    <row r="142" spans="1:26" s="165" customFormat="1" ht="12" customHeight="1" x14ac:dyDescent="0.2">
      <c r="A142" s="156" t="s">
        <v>469</v>
      </c>
      <c r="B142" s="157" t="s">
        <v>469</v>
      </c>
      <c r="C142" s="158" t="s">
        <v>442</v>
      </c>
      <c r="D142" s="159">
        <v>2.7</v>
      </c>
      <c r="E142" s="160">
        <v>0</v>
      </c>
      <c r="F142" s="160">
        <v>0</v>
      </c>
      <c r="G142" s="160">
        <v>0</v>
      </c>
      <c r="H142" s="160">
        <v>0</v>
      </c>
      <c r="I142" s="160"/>
      <c r="J142" s="159">
        <f t="shared" si="7"/>
        <v>0</v>
      </c>
      <c r="K142" s="159">
        <f t="shared" si="7"/>
        <v>0</v>
      </c>
      <c r="L142" s="159">
        <f t="shared" si="7"/>
        <v>0</v>
      </c>
      <c r="M142" s="159">
        <f t="shared" si="7"/>
        <v>0</v>
      </c>
      <c r="N142" s="159">
        <f t="shared" si="7"/>
        <v>0</v>
      </c>
      <c r="O142" s="159">
        <v>0</v>
      </c>
      <c r="P142" s="159">
        <f t="shared" si="8"/>
        <v>0</v>
      </c>
      <c r="Q142" s="159">
        <f t="shared" si="8"/>
        <v>0</v>
      </c>
      <c r="R142" s="159">
        <f t="shared" si="6"/>
        <v>0</v>
      </c>
      <c r="S142" s="161">
        <v>12800</v>
      </c>
      <c r="T142" s="161">
        <v>800</v>
      </c>
      <c r="U142" s="162">
        <v>53</v>
      </c>
      <c r="V142" s="162">
        <v>74</v>
      </c>
      <c r="W142" s="161" t="s">
        <v>512</v>
      </c>
      <c r="X142" s="161" t="s">
        <v>72</v>
      </c>
      <c r="Y142" s="164" t="s">
        <v>677</v>
      </c>
      <c r="Z142" s="161"/>
    </row>
    <row r="143" spans="1:26" s="165" customFormat="1" ht="12" customHeight="1" x14ac:dyDescent="0.2">
      <c r="A143" s="156" t="s">
        <v>470</v>
      </c>
      <c r="B143" s="157" t="s">
        <v>470</v>
      </c>
      <c r="C143" s="158" t="s">
        <v>471</v>
      </c>
      <c r="D143" s="159">
        <v>0.9</v>
      </c>
      <c r="E143" s="160">
        <v>0</v>
      </c>
      <c r="F143" s="160">
        <v>0</v>
      </c>
      <c r="G143" s="160">
        <v>0</v>
      </c>
      <c r="H143" s="160">
        <v>0</v>
      </c>
      <c r="I143" s="160"/>
      <c r="J143" s="159">
        <f t="shared" ref="J143:N202" si="9">$D143*E143</f>
        <v>0</v>
      </c>
      <c r="K143" s="159">
        <f t="shared" si="9"/>
        <v>0</v>
      </c>
      <c r="L143" s="159">
        <f t="shared" si="9"/>
        <v>0</v>
      </c>
      <c r="M143" s="159">
        <f t="shared" si="9"/>
        <v>0</v>
      </c>
      <c r="N143" s="159">
        <f t="shared" si="9"/>
        <v>0</v>
      </c>
      <c r="O143" s="159">
        <v>0</v>
      </c>
      <c r="P143" s="159">
        <f t="shared" si="8"/>
        <v>0</v>
      </c>
      <c r="Q143" s="159">
        <f t="shared" si="8"/>
        <v>0</v>
      </c>
      <c r="R143" s="159">
        <f t="shared" si="6"/>
        <v>0</v>
      </c>
      <c r="S143" s="161">
        <v>225</v>
      </c>
      <c r="T143" s="161">
        <v>1</v>
      </c>
      <c r="U143" s="162">
        <v>52.714285714285715</v>
      </c>
      <c r="V143" s="162">
        <v>73.8</v>
      </c>
      <c r="W143" s="161" t="s">
        <v>512</v>
      </c>
      <c r="X143" s="161" t="s">
        <v>104</v>
      </c>
      <c r="Y143" s="161"/>
      <c r="Z143" s="161"/>
    </row>
    <row r="144" spans="1:26" s="165" customFormat="1" ht="12" customHeight="1" x14ac:dyDescent="0.2">
      <c r="A144" s="156" t="s">
        <v>472</v>
      </c>
      <c r="B144" s="157" t="s">
        <v>472</v>
      </c>
      <c r="C144" s="158" t="s">
        <v>471</v>
      </c>
      <c r="D144" s="159">
        <v>0.9</v>
      </c>
      <c r="E144" s="160">
        <v>0</v>
      </c>
      <c r="F144" s="160">
        <v>0</v>
      </c>
      <c r="G144" s="160">
        <v>0</v>
      </c>
      <c r="H144" s="160">
        <v>0</v>
      </c>
      <c r="I144" s="160"/>
      <c r="J144" s="159">
        <f t="shared" si="9"/>
        <v>0</v>
      </c>
      <c r="K144" s="159">
        <f t="shared" si="9"/>
        <v>0</v>
      </c>
      <c r="L144" s="159">
        <f t="shared" si="9"/>
        <v>0</v>
      </c>
      <c r="M144" s="159">
        <f t="shared" si="9"/>
        <v>0</v>
      </c>
      <c r="N144" s="159">
        <f t="shared" si="9"/>
        <v>0</v>
      </c>
      <c r="O144" s="159">
        <v>0</v>
      </c>
      <c r="P144" s="159">
        <f t="shared" si="8"/>
        <v>0</v>
      </c>
      <c r="Q144" s="159">
        <f t="shared" si="8"/>
        <v>0</v>
      </c>
      <c r="R144" s="159">
        <f t="shared" si="6"/>
        <v>0</v>
      </c>
      <c r="S144" s="161">
        <v>285</v>
      </c>
      <c r="T144" s="161">
        <v>1</v>
      </c>
      <c r="U144" s="162">
        <v>52.714285714285715</v>
      </c>
      <c r="V144" s="162">
        <v>73.8</v>
      </c>
      <c r="W144" s="161" t="s">
        <v>512</v>
      </c>
      <c r="X144" s="161" t="s">
        <v>104</v>
      </c>
      <c r="Y144" s="161"/>
      <c r="Z144" s="161"/>
    </row>
    <row r="145" spans="1:26" s="165" customFormat="1" ht="12" customHeight="1" x14ac:dyDescent="0.2">
      <c r="A145" s="156" t="s">
        <v>473</v>
      </c>
      <c r="B145" s="157" t="s">
        <v>473</v>
      </c>
      <c r="C145" s="158" t="s">
        <v>70</v>
      </c>
      <c r="D145" s="159">
        <v>0.45</v>
      </c>
      <c r="E145" s="160">
        <v>0</v>
      </c>
      <c r="F145" s="160">
        <v>0</v>
      </c>
      <c r="G145" s="160">
        <v>0</v>
      </c>
      <c r="H145" s="160">
        <v>0</v>
      </c>
      <c r="I145" s="160"/>
      <c r="J145" s="159">
        <f t="shared" si="9"/>
        <v>0</v>
      </c>
      <c r="K145" s="159">
        <f t="shared" si="9"/>
        <v>0</v>
      </c>
      <c r="L145" s="159">
        <f t="shared" si="9"/>
        <v>0</v>
      </c>
      <c r="M145" s="159">
        <f t="shared" si="9"/>
        <v>0</v>
      </c>
      <c r="N145" s="159">
        <f t="shared" si="9"/>
        <v>0</v>
      </c>
      <c r="O145" s="159">
        <v>0</v>
      </c>
      <c r="P145" s="159">
        <f t="shared" si="8"/>
        <v>0</v>
      </c>
      <c r="Q145" s="159">
        <f t="shared" si="8"/>
        <v>0</v>
      </c>
      <c r="R145" s="159">
        <f t="shared" si="6"/>
        <v>0</v>
      </c>
      <c r="S145" s="161">
        <v>566</v>
      </c>
      <c r="T145" s="161">
        <v>1</v>
      </c>
      <c r="U145" s="162">
        <v>27.714285714285715</v>
      </c>
      <c r="V145" s="162">
        <v>38.799999999999997</v>
      </c>
      <c r="W145" s="161" t="s">
        <v>512</v>
      </c>
      <c r="X145" s="161" t="s">
        <v>72</v>
      </c>
      <c r="Y145" s="161"/>
      <c r="Z145" s="161"/>
    </row>
    <row r="146" spans="1:26" s="165" customFormat="1" ht="12" customHeight="1" x14ac:dyDescent="0.2">
      <c r="A146" s="156" t="s">
        <v>474</v>
      </c>
      <c r="B146" s="157" t="s">
        <v>474</v>
      </c>
      <c r="C146" s="158" t="s">
        <v>70</v>
      </c>
      <c r="D146" s="159">
        <v>1.35</v>
      </c>
      <c r="E146" s="160">
        <v>0</v>
      </c>
      <c r="F146" s="160">
        <v>0</v>
      </c>
      <c r="G146" s="160">
        <v>0</v>
      </c>
      <c r="H146" s="160">
        <v>0</v>
      </c>
      <c r="I146" s="160"/>
      <c r="J146" s="159">
        <f t="shared" si="9"/>
        <v>0</v>
      </c>
      <c r="K146" s="159">
        <f t="shared" si="9"/>
        <v>0</v>
      </c>
      <c r="L146" s="159">
        <f t="shared" si="9"/>
        <v>0</v>
      </c>
      <c r="M146" s="159">
        <f t="shared" si="9"/>
        <v>0</v>
      </c>
      <c r="N146" s="159">
        <f t="shared" si="9"/>
        <v>0</v>
      </c>
      <c r="O146" s="159">
        <v>0</v>
      </c>
      <c r="P146" s="159">
        <f t="shared" si="8"/>
        <v>0</v>
      </c>
      <c r="Q146" s="159">
        <f t="shared" si="8"/>
        <v>0</v>
      </c>
      <c r="R146" s="159">
        <f t="shared" si="6"/>
        <v>0</v>
      </c>
      <c r="S146" s="161">
        <v>800</v>
      </c>
      <c r="T146" s="161">
        <v>800</v>
      </c>
      <c r="U146" s="162">
        <v>106.28571428571429</v>
      </c>
      <c r="V146" s="162">
        <v>148.80000000000001</v>
      </c>
      <c r="W146" s="161" t="s">
        <v>512</v>
      </c>
      <c r="X146" s="161" t="s">
        <v>104</v>
      </c>
      <c r="Y146" s="161"/>
      <c r="Z146" s="161"/>
    </row>
    <row r="147" spans="1:26" s="165" customFormat="1" ht="12" customHeight="1" x14ac:dyDescent="0.2">
      <c r="A147" s="156" t="s">
        <v>475</v>
      </c>
      <c r="B147" s="157" t="s">
        <v>475</v>
      </c>
      <c r="C147" s="158" t="s">
        <v>476</v>
      </c>
      <c r="D147" s="159">
        <v>0.9</v>
      </c>
      <c r="E147" s="160">
        <v>0</v>
      </c>
      <c r="F147" s="160">
        <v>0</v>
      </c>
      <c r="G147" s="160">
        <v>0</v>
      </c>
      <c r="H147" s="160">
        <v>0</v>
      </c>
      <c r="I147" s="160"/>
      <c r="J147" s="159">
        <f t="shared" si="9"/>
        <v>0</v>
      </c>
      <c r="K147" s="159">
        <f t="shared" si="9"/>
        <v>0</v>
      </c>
      <c r="L147" s="159">
        <f t="shared" si="9"/>
        <v>0</v>
      </c>
      <c r="M147" s="159">
        <f t="shared" si="9"/>
        <v>0</v>
      </c>
      <c r="N147" s="159">
        <f t="shared" si="9"/>
        <v>0</v>
      </c>
      <c r="O147" s="159">
        <v>0</v>
      </c>
      <c r="P147" s="159">
        <f t="shared" si="8"/>
        <v>0</v>
      </c>
      <c r="Q147" s="159">
        <f t="shared" si="8"/>
        <v>0</v>
      </c>
      <c r="R147" s="159">
        <f t="shared" si="6"/>
        <v>0</v>
      </c>
      <c r="S147" s="161">
        <v>500</v>
      </c>
      <c r="T147" s="161">
        <v>1</v>
      </c>
      <c r="U147" s="162">
        <v>38</v>
      </c>
      <c r="V147" s="162">
        <v>54</v>
      </c>
      <c r="W147" s="161" t="s">
        <v>512</v>
      </c>
      <c r="X147" s="161" t="s">
        <v>72</v>
      </c>
      <c r="Y147" s="161"/>
      <c r="Z147" s="161"/>
    </row>
    <row r="148" spans="1:26" s="165" customFormat="1" ht="12" customHeight="1" x14ac:dyDescent="0.2">
      <c r="A148" s="158" t="s">
        <v>477</v>
      </c>
      <c r="B148" s="161" t="s">
        <v>477</v>
      </c>
      <c r="C148" s="158" t="s">
        <v>471</v>
      </c>
      <c r="D148" s="159">
        <v>1.4625000000000001</v>
      </c>
      <c r="E148" s="160">
        <v>0</v>
      </c>
      <c r="F148" s="160">
        <v>0</v>
      </c>
      <c r="G148" s="160">
        <v>0</v>
      </c>
      <c r="H148" s="160">
        <v>0</v>
      </c>
      <c r="I148" s="160"/>
      <c r="J148" s="159">
        <f t="shared" si="9"/>
        <v>0</v>
      </c>
      <c r="K148" s="159">
        <f t="shared" si="9"/>
        <v>0</v>
      </c>
      <c r="L148" s="159">
        <f t="shared" si="9"/>
        <v>0</v>
      </c>
      <c r="M148" s="159">
        <f t="shared" si="9"/>
        <v>0</v>
      </c>
      <c r="N148" s="159">
        <f t="shared" si="9"/>
        <v>0</v>
      </c>
      <c r="O148" s="159">
        <v>0</v>
      </c>
      <c r="P148" s="159">
        <f t="shared" si="8"/>
        <v>0</v>
      </c>
      <c r="Q148" s="159">
        <f t="shared" si="8"/>
        <v>0</v>
      </c>
      <c r="R148" s="159">
        <f t="shared" si="6"/>
        <v>0</v>
      </c>
      <c r="S148" s="161">
        <v>3000</v>
      </c>
      <c r="T148" s="161">
        <v>500</v>
      </c>
      <c r="U148" s="162">
        <v>60</v>
      </c>
      <c r="V148" s="162">
        <v>84</v>
      </c>
      <c r="W148" s="161" t="s">
        <v>512</v>
      </c>
      <c r="X148" s="161" t="s">
        <v>72</v>
      </c>
      <c r="Y148" s="161" t="s">
        <v>580</v>
      </c>
      <c r="Z148" s="161"/>
    </row>
    <row r="149" spans="1:26" s="165" customFormat="1" ht="12" customHeight="1" x14ac:dyDescent="0.2">
      <c r="A149" s="156" t="s">
        <v>478</v>
      </c>
      <c r="B149" s="157" t="s">
        <v>478</v>
      </c>
      <c r="C149" s="158" t="s">
        <v>70</v>
      </c>
      <c r="D149" s="159">
        <v>2.4750000000000001</v>
      </c>
      <c r="E149" s="160">
        <v>0</v>
      </c>
      <c r="F149" s="160">
        <v>0</v>
      </c>
      <c r="G149" s="160">
        <v>0</v>
      </c>
      <c r="H149" s="160">
        <v>0</v>
      </c>
      <c r="I149" s="160"/>
      <c r="J149" s="159">
        <f t="shared" si="9"/>
        <v>0</v>
      </c>
      <c r="K149" s="159">
        <f t="shared" si="9"/>
        <v>0</v>
      </c>
      <c r="L149" s="159">
        <f t="shared" si="9"/>
        <v>0</v>
      </c>
      <c r="M149" s="159">
        <f t="shared" si="9"/>
        <v>0</v>
      </c>
      <c r="N149" s="159">
        <f t="shared" si="9"/>
        <v>0</v>
      </c>
      <c r="O149" s="159">
        <v>0</v>
      </c>
      <c r="P149" s="159">
        <f t="shared" si="8"/>
        <v>0</v>
      </c>
      <c r="Q149" s="159">
        <f t="shared" si="8"/>
        <v>0</v>
      </c>
      <c r="R149" s="159">
        <f t="shared" si="6"/>
        <v>0</v>
      </c>
      <c r="S149" s="161">
        <v>95</v>
      </c>
      <c r="T149" s="161">
        <v>1</v>
      </c>
      <c r="U149" s="162">
        <v>52.714285714285715</v>
      </c>
      <c r="V149" s="162">
        <v>73.8</v>
      </c>
      <c r="W149" s="161" t="s">
        <v>512</v>
      </c>
      <c r="X149" s="161" t="s">
        <v>104</v>
      </c>
      <c r="Y149" s="161"/>
      <c r="Z149" s="161"/>
    </row>
    <row r="150" spans="1:26" s="165" customFormat="1" ht="12" customHeight="1" x14ac:dyDescent="0.2">
      <c r="A150" s="156" t="s">
        <v>479</v>
      </c>
      <c r="B150" s="157" t="s">
        <v>479</v>
      </c>
      <c r="C150" s="158" t="s">
        <v>70</v>
      </c>
      <c r="D150" s="159">
        <v>3.15</v>
      </c>
      <c r="E150" s="160">
        <v>0</v>
      </c>
      <c r="F150" s="160">
        <v>0</v>
      </c>
      <c r="G150" s="160">
        <v>0</v>
      </c>
      <c r="H150" s="160">
        <v>0</v>
      </c>
      <c r="I150" s="160"/>
      <c r="J150" s="159">
        <f t="shared" si="9"/>
        <v>0</v>
      </c>
      <c r="K150" s="159">
        <f t="shared" si="9"/>
        <v>0</v>
      </c>
      <c r="L150" s="159">
        <f t="shared" si="9"/>
        <v>0</v>
      </c>
      <c r="M150" s="159">
        <f t="shared" si="9"/>
        <v>0</v>
      </c>
      <c r="N150" s="159">
        <f t="shared" si="9"/>
        <v>0</v>
      </c>
      <c r="O150" s="159">
        <v>0</v>
      </c>
      <c r="P150" s="159">
        <f t="shared" si="8"/>
        <v>0</v>
      </c>
      <c r="Q150" s="159">
        <f t="shared" si="8"/>
        <v>0</v>
      </c>
      <c r="R150" s="159">
        <f t="shared" si="6"/>
        <v>0</v>
      </c>
      <c r="S150" s="161">
        <v>75</v>
      </c>
      <c r="T150" s="161">
        <v>1</v>
      </c>
      <c r="U150" s="162">
        <v>27.714285714285715</v>
      </c>
      <c r="V150" s="162">
        <v>38.799999999999997</v>
      </c>
      <c r="W150" s="161" t="s">
        <v>512</v>
      </c>
      <c r="X150" s="161" t="s">
        <v>72</v>
      </c>
      <c r="Y150" s="161"/>
      <c r="Z150" s="161"/>
    </row>
    <row r="151" spans="1:26" s="165" customFormat="1" ht="12" customHeight="1" x14ac:dyDescent="0.2">
      <c r="A151" s="158" t="s">
        <v>480</v>
      </c>
      <c r="B151" s="161" t="s">
        <v>480</v>
      </c>
      <c r="C151" s="158" t="s">
        <v>678</v>
      </c>
      <c r="D151" s="159">
        <v>2.0499999999999998</v>
      </c>
      <c r="E151" s="160">
        <v>0</v>
      </c>
      <c r="F151" s="160">
        <v>0</v>
      </c>
      <c r="G151" s="160">
        <v>0</v>
      </c>
      <c r="H151" s="160">
        <v>0</v>
      </c>
      <c r="I151" s="160"/>
      <c r="J151" s="159">
        <f t="shared" si="9"/>
        <v>0</v>
      </c>
      <c r="K151" s="159">
        <f t="shared" si="9"/>
        <v>0</v>
      </c>
      <c r="L151" s="159">
        <f t="shared" si="9"/>
        <v>0</v>
      </c>
      <c r="M151" s="159">
        <f t="shared" si="9"/>
        <v>0</v>
      </c>
      <c r="N151" s="159">
        <f t="shared" si="9"/>
        <v>0</v>
      </c>
      <c r="O151" s="159">
        <v>0</v>
      </c>
      <c r="P151" s="159">
        <f t="shared" si="8"/>
        <v>0</v>
      </c>
      <c r="Q151" s="159">
        <f t="shared" si="8"/>
        <v>0</v>
      </c>
      <c r="R151" s="159">
        <f t="shared" si="6"/>
        <v>0</v>
      </c>
      <c r="S151" s="161">
        <v>7200</v>
      </c>
      <c r="T151" s="161">
        <v>160</v>
      </c>
      <c r="U151" s="162">
        <v>58</v>
      </c>
      <c r="V151" s="162">
        <v>81</v>
      </c>
      <c r="W151" s="161" t="s">
        <v>512</v>
      </c>
      <c r="X151" s="161" t="s">
        <v>72</v>
      </c>
      <c r="Y151" s="161"/>
      <c r="Z151" s="161"/>
    </row>
    <row r="152" spans="1:26" s="165" customFormat="1" ht="12" customHeight="1" x14ac:dyDescent="0.2">
      <c r="A152" s="156" t="s">
        <v>482</v>
      </c>
      <c r="B152" s="157" t="s">
        <v>482</v>
      </c>
      <c r="C152" s="158" t="s">
        <v>70</v>
      </c>
      <c r="D152" s="159">
        <v>0.45</v>
      </c>
      <c r="E152" s="160">
        <v>0</v>
      </c>
      <c r="F152" s="160">
        <v>0</v>
      </c>
      <c r="G152" s="160">
        <v>0</v>
      </c>
      <c r="H152" s="160">
        <v>0</v>
      </c>
      <c r="I152" s="160"/>
      <c r="J152" s="159">
        <f t="shared" si="9"/>
        <v>0</v>
      </c>
      <c r="K152" s="159">
        <f t="shared" si="9"/>
        <v>0</v>
      </c>
      <c r="L152" s="159">
        <f t="shared" si="9"/>
        <v>0</v>
      </c>
      <c r="M152" s="159">
        <f t="shared" si="9"/>
        <v>0</v>
      </c>
      <c r="N152" s="159">
        <f t="shared" si="9"/>
        <v>0</v>
      </c>
      <c r="O152" s="159">
        <v>0</v>
      </c>
      <c r="P152" s="159">
        <f t="shared" si="8"/>
        <v>0</v>
      </c>
      <c r="Q152" s="159">
        <f t="shared" si="8"/>
        <v>0</v>
      </c>
      <c r="R152" s="159">
        <f t="shared" si="6"/>
        <v>0</v>
      </c>
      <c r="S152" s="161">
        <v>638</v>
      </c>
      <c r="T152" s="161">
        <v>1</v>
      </c>
      <c r="U152" s="162">
        <v>27.714285714285715</v>
      </c>
      <c r="V152" s="162">
        <v>38.799999999999997</v>
      </c>
      <c r="W152" s="161" t="s">
        <v>512</v>
      </c>
      <c r="X152" s="161" t="s">
        <v>72</v>
      </c>
      <c r="Y152" s="161"/>
      <c r="Z152" s="161"/>
    </row>
    <row r="153" spans="1:26" s="165" customFormat="1" ht="12" customHeight="1" x14ac:dyDescent="0.2">
      <c r="A153" s="156" t="s">
        <v>483</v>
      </c>
      <c r="B153" s="157" t="s">
        <v>483</v>
      </c>
      <c r="C153" s="158" t="s">
        <v>471</v>
      </c>
      <c r="D153" s="159">
        <v>1.8</v>
      </c>
      <c r="E153" s="160">
        <v>0</v>
      </c>
      <c r="F153" s="160">
        <v>0</v>
      </c>
      <c r="G153" s="160">
        <v>0</v>
      </c>
      <c r="H153" s="160">
        <v>0</v>
      </c>
      <c r="I153" s="160"/>
      <c r="J153" s="159">
        <f t="shared" si="9"/>
        <v>0</v>
      </c>
      <c r="K153" s="159">
        <f t="shared" si="9"/>
        <v>0</v>
      </c>
      <c r="L153" s="159">
        <f t="shared" si="9"/>
        <v>0</v>
      </c>
      <c r="M153" s="159">
        <f t="shared" si="9"/>
        <v>0</v>
      </c>
      <c r="N153" s="159">
        <f t="shared" si="9"/>
        <v>0</v>
      </c>
      <c r="O153" s="159">
        <v>0</v>
      </c>
      <c r="P153" s="159">
        <f t="shared" si="8"/>
        <v>0</v>
      </c>
      <c r="Q153" s="159">
        <f t="shared" si="8"/>
        <v>0</v>
      </c>
      <c r="R153" s="159">
        <f t="shared" si="6"/>
        <v>0</v>
      </c>
      <c r="S153" s="161">
        <v>875</v>
      </c>
      <c r="T153" s="161">
        <v>875</v>
      </c>
      <c r="U153" s="162">
        <v>38.428571428571431</v>
      </c>
      <c r="V153" s="162">
        <v>53.8</v>
      </c>
      <c r="W153" s="161" t="s">
        <v>512</v>
      </c>
      <c r="X153" s="161" t="s">
        <v>72</v>
      </c>
      <c r="Y153" s="161"/>
      <c r="Z153" s="161"/>
    </row>
    <row r="154" spans="1:26" s="165" customFormat="1" ht="12" customHeight="1" x14ac:dyDescent="0.2">
      <c r="A154" s="156" t="s">
        <v>484</v>
      </c>
      <c r="B154" s="157" t="s">
        <v>485</v>
      </c>
      <c r="C154" s="158" t="s">
        <v>442</v>
      </c>
      <c r="D154" s="159">
        <v>4.2794999999999996</v>
      </c>
      <c r="E154" s="160">
        <v>0</v>
      </c>
      <c r="F154" s="160">
        <v>0</v>
      </c>
      <c r="G154" s="160">
        <v>0</v>
      </c>
      <c r="H154" s="160">
        <v>0</v>
      </c>
      <c r="I154" s="160"/>
      <c r="J154" s="159">
        <f t="shared" si="9"/>
        <v>0</v>
      </c>
      <c r="K154" s="159">
        <f t="shared" si="9"/>
        <v>0</v>
      </c>
      <c r="L154" s="159">
        <f t="shared" si="9"/>
        <v>0</v>
      </c>
      <c r="M154" s="159">
        <f t="shared" si="9"/>
        <v>0</v>
      </c>
      <c r="N154" s="159">
        <f t="shared" si="9"/>
        <v>0</v>
      </c>
      <c r="O154" s="159">
        <v>0</v>
      </c>
      <c r="P154" s="159">
        <f t="shared" si="8"/>
        <v>0</v>
      </c>
      <c r="Q154" s="159">
        <f t="shared" si="8"/>
        <v>0</v>
      </c>
      <c r="R154" s="159">
        <f t="shared" si="6"/>
        <v>0</v>
      </c>
      <c r="S154" s="161">
        <v>55</v>
      </c>
      <c r="T154" s="161">
        <v>1</v>
      </c>
      <c r="U154" s="162">
        <v>52.714285714285715</v>
      </c>
      <c r="V154" s="162">
        <v>73.8</v>
      </c>
      <c r="W154" s="161" t="s">
        <v>512</v>
      </c>
      <c r="X154" s="161" t="s">
        <v>104</v>
      </c>
      <c r="Y154" s="161"/>
      <c r="Z154" s="161"/>
    </row>
    <row r="155" spans="1:26" s="165" customFormat="1" ht="12" customHeight="1" x14ac:dyDescent="0.2">
      <c r="A155" s="158" t="s">
        <v>486</v>
      </c>
      <c r="B155" s="161" t="s">
        <v>486</v>
      </c>
      <c r="C155" s="158" t="s">
        <v>462</v>
      </c>
      <c r="D155" s="159">
        <v>0.9</v>
      </c>
      <c r="E155" s="160">
        <v>0</v>
      </c>
      <c r="F155" s="160">
        <v>0</v>
      </c>
      <c r="G155" s="160">
        <v>0</v>
      </c>
      <c r="H155" s="160">
        <v>0</v>
      </c>
      <c r="I155" s="160"/>
      <c r="J155" s="159">
        <f t="shared" si="9"/>
        <v>0</v>
      </c>
      <c r="K155" s="159">
        <f t="shared" si="9"/>
        <v>0</v>
      </c>
      <c r="L155" s="159">
        <f t="shared" si="9"/>
        <v>0</v>
      </c>
      <c r="M155" s="159">
        <f t="shared" si="9"/>
        <v>0</v>
      </c>
      <c r="N155" s="159">
        <f t="shared" si="9"/>
        <v>0</v>
      </c>
      <c r="O155" s="159">
        <v>0</v>
      </c>
      <c r="P155" s="159">
        <f t="shared" ref="P155:R164" si="10">J155*K155</f>
        <v>0</v>
      </c>
      <c r="Q155" s="159">
        <f t="shared" si="10"/>
        <v>0</v>
      </c>
      <c r="R155" s="159">
        <f t="shared" si="10"/>
        <v>0</v>
      </c>
      <c r="S155" s="161">
        <v>12800</v>
      </c>
      <c r="T155" s="161">
        <v>800</v>
      </c>
      <c r="U155" s="162">
        <v>81</v>
      </c>
      <c r="V155" s="162">
        <v>113</v>
      </c>
      <c r="W155" s="161" t="s">
        <v>512</v>
      </c>
      <c r="X155" s="161" t="s">
        <v>72</v>
      </c>
      <c r="Y155" s="161" t="s">
        <v>580</v>
      </c>
      <c r="Z155" s="161"/>
    </row>
    <row r="156" spans="1:26" s="165" customFormat="1" ht="12" customHeight="1" x14ac:dyDescent="0.2">
      <c r="A156" s="156" t="s">
        <v>487</v>
      </c>
      <c r="B156" s="157" t="s">
        <v>487</v>
      </c>
      <c r="C156" s="158" t="s">
        <v>679</v>
      </c>
      <c r="D156" s="159">
        <v>2.7</v>
      </c>
      <c r="E156" s="160">
        <v>390</v>
      </c>
      <c r="F156" s="160">
        <v>200</v>
      </c>
      <c r="G156" s="160">
        <v>0</v>
      </c>
      <c r="H156" s="160">
        <v>0</v>
      </c>
      <c r="I156" s="160"/>
      <c r="J156" s="159">
        <f t="shared" si="9"/>
        <v>1053</v>
      </c>
      <c r="K156" s="159">
        <f t="shared" si="9"/>
        <v>540</v>
      </c>
      <c r="L156" s="159">
        <f t="shared" si="9"/>
        <v>0</v>
      </c>
      <c r="M156" s="159">
        <f t="shared" si="9"/>
        <v>0</v>
      </c>
      <c r="N156" s="159">
        <f t="shared" si="9"/>
        <v>0</v>
      </c>
      <c r="O156" s="159">
        <v>540</v>
      </c>
      <c r="P156" s="159">
        <f t="shared" si="10"/>
        <v>568620</v>
      </c>
      <c r="Q156" s="159">
        <f t="shared" si="10"/>
        <v>0</v>
      </c>
      <c r="R156" s="159">
        <f t="shared" si="10"/>
        <v>0</v>
      </c>
      <c r="S156" s="161">
        <v>78</v>
      </c>
      <c r="T156" s="161">
        <v>1</v>
      </c>
      <c r="U156" s="162">
        <v>27.714285714285715</v>
      </c>
      <c r="V156" s="162">
        <v>38.799999999999997</v>
      </c>
      <c r="W156" s="161" t="s">
        <v>512</v>
      </c>
      <c r="X156" s="161" t="s">
        <v>72</v>
      </c>
      <c r="Y156" s="161"/>
      <c r="Z156" s="161"/>
    </row>
    <row r="157" spans="1:26" s="165" customFormat="1" ht="12" customHeight="1" x14ac:dyDescent="0.2">
      <c r="A157" s="156" t="s">
        <v>489</v>
      </c>
      <c r="B157" s="157" t="s">
        <v>489</v>
      </c>
      <c r="C157" s="158" t="s">
        <v>471</v>
      </c>
      <c r="D157" s="159">
        <v>0.45</v>
      </c>
      <c r="E157" s="160">
        <v>0</v>
      </c>
      <c r="F157" s="160">
        <v>0</v>
      </c>
      <c r="G157" s="160">
        <v>0</v>
      </c>
      <c r="H157" s="160">
        <v>0</v>
      </c>
      <c r="I157" s="160"/>
      <c r="J157" s="159">
        <f t="shared" si="9"/>
        <v>0</v>
      </c>
      <c r="K157" s="159">
        <f t="shared" si="9"/>
        <v>0</v>
      </c>
      <c r="L157" s="159">
        <f t="shared" si="9"/>
        <v>0</v>
      </c>
      <c r="M157" s="159">
        <f t="shared" si="9"/>
        <v>0</v>
      </c>
      <c r="N157" s="159">
        <f t="shared" si="9"/>
        <v>0</v>
      </c>
      <c r="O157" s="159">
        <v>0</v>
      </c>
      <c r="P157" s="159">
        <f t="shared" si="10"/>
        <v>0</v>
      </c>
      <c r="Q157" s="159">
        <f t="shared" si="10"/>
        <v>0</v>
      </c>
      <c r="R157" s="159">
        <f t="shared" si="10"/>
        <v>0</v>
      </c>
      <c r="S157" s="161">
        <v>788</v>
      </c>
      <c r="T157" s="161">
        <v>1</v>
      </c>
      <c r="U157" s="162">
        <v>27.714285714285715</v>
      </c>
      <c r="V157" s="162">
        <v>38.799999999999997</v>
      </c>
      <c r="W157" s="161" t="s">
        <v>512</v>
      </c>
      <c r="X157" s="161" t="s">
        <v>72</v>
      </c>
      <c r="Y157" s="161"/>
      <c r="Z157" s="161"/>
    </row>
    <row r="158" spans="1:26" s="165" customFormat="1" ht="12" customHeight="1" x14ac:dyDescent="0.2">
      <c r="A158" s="158" t="s">
        <v>490</v>
      </c>
      <c r="B158" s="161" t="s">
        <v>490</v>
      </c>
      <c r="C158" s="158" t="s">
        <v>70</v>
      </c>
      <c r="D158" s="167">
        <v>0.92700000000000005</v>
      </c>
      <c r="E158" s="168">
        <v>0</v>
      </c>
      <c r="F158" s="160">
        <v>0</v>
      </c>
      <c r="G158" s="168">
        <v>0</v>
      </c>
      <c r="H158" s="160">
        <v>0</v>
      </c>
      <c r="I158" s="168"/>
      <c r="J158" s="159">
        <f t="shared" si="9"/>
        <v>0</v>
      </c>
      <c r="K158" s="159">
        <f t="shared" si="9"/>
        <v>0</v>
      </c>
      <c r="L158" s="159">
        <f t="shared" si="9"/>
        <v>0</v>
      </c>
      <c r="M158" s="159">
        <f t="shared" si="9"/>
        <v>0</v>
      </c>
      <c r="N158" s="159">
        <f t="shared" si="9"/>
        <v>0</v>
      </c>
      <c r="O158" s="159">
        <v>0</v>
      </c>
      <c r="P158" s="159">
        <f t="shared" si="10"/>
        <v>0</v>
      </c>
      <c r="Q158" s="159">
        <f t="shared" si="10"/>
        <v>0</v>
      </c>
      <c r="R158" s="159">
        <f t="shared" si="10"/>
        <v>0</v>
      </c>
      <c r="S158" s="169">
        <v>1200</v>
      </c>
      <c r="T158" s="169">
        <v>1200</v>
      </c>
      <c r="U158" s="170">
        <v>81</v>
      </c>
      <c r="V158" s="170">
        <v>113</v>
      </c>
      <c r="W158" s="169" t="s">
        <v>512</v>
      </c>
      <c r="X158" s="169" t="s">
        <v>72</v>
      </c>
      <c r="Y158" s="161" t="s">
        <v>580</v>
      </c>
      <c r="Z158" s="161"/>
    </row>
    <row r="159" spans="1:26" s="165" customFormat="1" ht="12" customHeight="1" x14ac:dyDescent="0.2">
      <c r="A159" s="158" t="s">
        <v>491</v>
      </c>
      <c r="B159" s="161" t="s">
        <v>491</v>
      </c>
      <c r="C159" s="158" t="s">
        <v>70</v>
      </c>
      <c r="D159" s="159">
        <v>0.54034687499999989</v>
      </c>
      <c r="E159" s="160">
        <v>0</v>
      </c>
      <c r="F159" s="160">
        <v>0</v>
      </c>
      <c r="G159" s="160">
        <v>0</v>
      </c>
      <c r="H159" s="160">
        <v>0</v>
      </c>
      <c r="I159" s="160"/>
      <c r="J159" s="159">
        <f t="shared" si="9"/>
        <v>0</v>
      </c>
      <c r="K159" s="159">
        <f t="shared" si="9"/>
        <v>0</v>
      </c>
      <c r="L159" s="159">
        <f t="shared" si="9"/>
        <v>0</v>
      </c>
      <c r="M159" s="159">
        <f t="shared" si="9"/>
        <v>0</v>
      </c>
      <c r="N159" s="159">
        <f t="shared" si="9"/>
        <v>0</v>
      </c>
      <c r="O159" s="159">
        <v>0</v>
      </c>
      <c r="P159" s="159">
        <f t="shared" si="10"/>
        <v>0</v>
      </c>
      <c r="Q159" s="159">
        <f t="shared" si="10"/>
        <v>0</v>
      </c>
      <c r="R159" s="159">
        <f t="shared" si="10"/>
        <v>0</v>
      </c>
      <c r="S159" s="161">
        <v>12800</v>
      </c>
      <c r="T159" s="161">
        <v>1600</v>
      </c>
      <c r="U159" s="162">
        <v>81</v>
      </c>
      <c r="V159" s="162">
        <v>113</v>
      </c>
      <c r="W159" s="161" t="s">
        <v>512</v>
      </c>
      <c r="X159" s="161" t="s">
        <v>72</v>
      </c>
      <c r="Y159" s="161"/>
      <c r="Z159" s="161"/>
    </row>
    <row r="160" spans="1:26" s="165" customFormat="1" ht="12" customHeight="1" x14ac:dyDescent="0.2">
      <c r="A160" s="156" t="s">
        <v>492</v>
      </c>
      <c r="B160" s="157" t="s">
        <v>492</v>
      </c>
      <c r="C160" s="158" t="s">
        <v>680</v>
      </c>
      <c r="D160" s="159">
        <v>0.22500000000000001</v>
      </c>
      <c r="E160" s="160">
        <v>0</v>
      </c>
      <c r="F160" s="160">
        <v>0</v>
      </c>
      <c r="G160" s="160">
        <v>0</v>
      </c>
      <c r="H160" s="160">
        <v>0</v>
      </c>
      <c r="I160" s="160"/>
      <c r="J160" s="159">
        <f t="shared" si="9"/>
        <v>0</v>
      </c>
      <c r="K160" s="159">
        <f t="shared" si="9"/>
        <v>0</v>
      </c>
      <c r="L160" s="159">
        <f t="shared" si="9"/>
        <v>0</v>
      </c>
      <c r="M160" s="159">
        <f t="shared" si="9"/>
        <v>0</v>
      </c>
      <c r="N160" s="159">
        <f t="shared" si="9"/>
        <v>0</v>
      </c>
      <c r="O160" s="159">
        <v>0</v>
      </c>
      <c r="P160" s="159">
        <f t="shared" si="10"/>
        <v>0</v>
      </c>
      <c r="Q160" s="159">
        <f t="shared" si="10"/>
        <v>0</v>
      </c>
      <c r="R160" s="159">
        <f t="shared" si="10"/>
        <v>0</v>
      </c>
      <c r="S160" s="161">
        <v>900</v>
      </c>
      <c r="T160" s="161">
        <v>1</v>
      </c>
      <c r="U160" s="162">
        <v>97</v>
      </c>
      <c r="V160" s="162">
        <v>135.79999999999998</v>
      </c>
      <c r="W160" s="161" t="s">
        <v>512</v>
      </c>
      <c r="X160" s="161" t="s">
        <v>72</v>
      </c>
      <c r="Y160" s="161"/>
      <c r="Z160" s="161"/>
    </row>
    <row r="161" spans="1:26" s="165" customFormat="1" ht="12" customHeight="1" x14ac:dyDescent="0.2">
      <c r="A161" s="158" t="s">
        <v>681</v>
      </c>
      <c r="B161" s="161" t="s">
        <v>682</v>
      </c>
      <c r="C161" s="158" t="s">
        <v>683</v>
      </c>
      <c r="D161" s="159">
        <v>3.15</v>
      </c>
      <c r="E161" s="160">
        <v>0</v>
      </c>
      <c r="F161" s="160">
        <v>0</v>
      </c>
      <c r="G161" s="160">
        <v>0</v>
      </c>
      <c r="H161" s="160">
        <v>0</v>
      </c>
      <c r="I161" s="160"/>
      <c r="J161" s="159">
        <f t="shared" si="9"/>
        <v>0</v>
      </c>
      <c r="K161" s="159">
        <f t="shared" si="9"/>
        <v>0</v>
      </c>
      <c r="L161" s="159">
        <f t="shared" si="9"/>
        <v>0</v>
      </c>
      <c r="M161" s="159">
        <f t="shared" si="9"/>
        <v>0</v>
      </c>
      <c r="N161" s="159">
        <f t="shared" si="9"/>
        <v>0</v>
      </c>
      <c r="O161" s="159">
        <v>0</v>
      </c>
      <c r="P161" s="159">
        <f t="shared" si="10"/>
        <v>0</v>
      </c>
      <c r="Q161" s="159">
        <f t="shared" si="10"/>
        <v>0</v>
      </c>
      <c r="R161" s="159">
        <f t="shared" si="10"/>
        <v>0</v>
      </c>
      <c r="S161" s="161">
        <v>250</v>
      </c>
      <c r="T161" s="161">
        <v>250</v>
      </c>
      <c r="U161" s="162">
        <v>53</v>
      </c>
      <c r="V161" s="162">
        <v>74</v>
      </c>
      <c r="W161" s="161" t="s">
        <v>684</v>
      </c>
      <c r="X161" s="161" t="s">
        <v>72</v>
      </c>
      <c r="Y161" s="161"/>
      <c r="Z161" s="161"/>
    </row>
    <row r="162" spans="1:26" s="165" customFormat="1" ht="12" customHeight="1" x14ac:dyDescent="0.2">
      <c r="A162" s="158" t="s">
        <v>685</v>
      </c>
      <c r="B162" s="161" t="s">
        <v>686</v>
      </c>
      <c r="C162" s="166" t="s">
        <v>687</v>
      </c>
      <c r="D162" s="159">
        <v>96.26</v>
      </c>
      <c r="E162" s="160">
        <v>0</v>
      </c>
      <c r="F162" s="160">
        <v>0</v>
      </c>
      <c r="G162" s="160">
        <v>0</v>
      </c>
      <c r="H162" s="160">
        <v>0</v>
      </c>
      <c r="I162" s="160"/>
      <c r="J162" s="159">
        <f t="shared" si="9"/>
        <v>0</v>
      </c>
      <c r="K162" s="159">
        <f t="shared" si="9"/>
        <v>0</v>
      </c>
      <c r="L162" s="159">
        <f t="shared" si="9"/>
        <v>0</v>
      </c>
      <c r="M162" s="159">
        <f t="shared" si="9"/>
        <v>0</v>
      </c>
      <c r="N162" s="159">
        <f t="shared" si="9"/>
        <v>0</v>
      </c>
      <c r="O162" s="159">
        <v>0</v>
      </c>
      <c r="P162" s="159">
        <f t="shared" si="10"/>
        <v>0</v>
      </c>
      <c r="Q162" s="159">
        <f t="shared" si="10"/>
        <v>0</v>
      </c>
      <c r="R162" s="159">
        <f t="shared" si="10"/>
        <v>0</v>
      </c>
      <c r="S162" s="161">
        <v>12</v>
      </c>
      <c r="T162" s="161">
        <v>1</v>
      </c>
      <c r="U162" s="161">
        <v>53</v>
      </c>
      <c r="V162" s="161">
        <v>74</v>
      </c>
      <c r="W162" s="161" t="s">
        <v>512</v>
      </c>
      <c r="X162" s="161" t="s">
        <v>72</v>
      </c>
      <c r="Y162" s="161"/>
      <c r="Z162" s="161"/>
    </row>
    <row r="163" spans="1:26" s="165" customFormat="1" ht="12" customHeight="1" x14ac:dyDescent="0.2">
      <c r="A163" s="158" t="s">
        <v>688</v>
      </c>
      <c r="B163" s="161" t="s">
        <v>689</v>
      </c>
      <c r="C163" s="187" t="s">
        <v>690</v>
      </c>
      <c r="D163" s="159">
        <v>8.69</v>
      </c>
      <c r="E163" s="160">
        <v>1500</v>
      </c>
      <c r="F163" s="160">
        <v>1200</v>
      </c>
      <c r="G163" s="160">
        <v>200</v>
      </c>
      <c r="H163" s="160">
        <v>200</v>
      </c>
      <c r="I163" s="160">
        <v>140</v>
      </c>
      <c r="J163" s="159">
        <f t="shared" si="9"/>
        <v>13035</v>
      </c>
      <c r="K163" s="159">
        <f t="shared" si="9"/>
        <v>10428</v>
      </c>
      <c r="L163" s="159">
        <f t="shared" si="9"/>
        <v>1738</v>
      </c>
      <c r="M163" s="159">
        <f t="shared" si="9"/>
        <v>1738</v>
      </c>
      <c r="N163" s="159">
        <f t="shared" si="9"/>
        <v>1216.5999999999999</v>
      </c>
      <c r="O163" s="159">
        <v>10428</v>
      </c>
      <c r="P163" s="159">
        <f t="shared" si="10"/>
        <v>135928980</v>
      </c>
      <c r="Q163" s="159">
        <f>H163*D163</f>
        <v>1738</v>
      </c>
      <c r="R163" s="159">
        <f t="shared" si="10"/>
        <v>3020644</v>
      </c>
      <c r="S163" s="161">
        <v>100</v>
      </c>
      <c r="T163" s="161">
        <v>1</v>
      </c>
      <c r="U163" s="161">
        <v>53</v>
      </c>
      <c r="V163" s="161">
        <v>74</v>
      </c>
      <c r="W163" s="161" t="s">
        <v>684</v>
      </c>
      <c r="X163" s="161" t="s">
        <v>72</v>
      </c>
      <c r="Y163" s="161"/>
      <c r="Z163" s="161"/>
    </row>
    <row r="164" spans="1:26" s="165" customFormat="1" x14ac:dyDescent="0.2">
      <c r="A164" s="158" t="s">
        <v>691</v>
      </c>
      <c r="B164" s="161" t="s">
        <v>692</v>
      </c>
      <c r="C164" s="187" t="s">
        <v>693</v>
      </c>
      <c r="D164" s="159">
        <v>2533</v>
      </c>
      <c r="E164" s="160">
        <v>39</v>
      </c>
      <c r="F164" s="160">
        <v>39</v>
      </c>
      <c r="G164" s="160">
        <v>8</v>
      </c>
      <c r="H164" s="160">
        <v>6</v>
      </c>
      <c r="I164" s="160">
        <v>5</v>
      </c>
      <c r="J164" s="159">
        <f t="shared" si="9"/>
        <v>98787</v>
      </c>
      <c r="K164" s="159">
        <f t="shared" si="9"/>
        <v>98787</v>
      </c>
      <c r="L164" s="159">
        <f t="shared" si="9"/>
        <v>20264</v>
      </c>
      <c r="M164" s="159">
        <f t="shared" si="9"/>
        <v>15198</v>
      </c>
      <c r="N164" s="159">
        <f t="shared" si="9"/>
        <v>12665</v>
      </c>
      <c r="O164" s="159">
        <v>126650</v>
      </c>
      <c r="P164" s="159">
        <f t="shared" si="10"/>
        <v>9758871369</v>
      </c>
      <c r="Q164" s="159">
        <f>D164*H164</f>
        <v>15198</v>
      </c>
      <c r="R164" s="159">
        <f t="shared" si="10"/>
        <v>307972272</v>
      </c>
      <c r="S164" s="161">
        <v>96</v>
      </c>
      <c r="T164" s="161">
        <v>96</v>
      </c>
      <c r="U164" s="161">
        <v>92</v>
      </c>
      <c r="V164" s="161">
        <v>127</v>
      </c>
      <c r="W164" s="161" t="s">
        <v>694</v>
      </c>
      <c r="X164" s="161" t="s">
        <v>258</v>
      </c>
      <c r="Y164" s="161" t="s">
        <v>695</v>
      </c>
      <c r="Z164" s="161"/>
    </row>
    <row r="165" spans="1:26" x14ac:dyDescent="0.2">
      <c r="A165" s="188"/>
      <c r="B165" s="188"/>
      <c r="C165" s="189"/>
      <c r="D165" s="190"/>
      <c r="E165" s="191"/>
      <c r="F165" s="191"/>
      <c r="G165" s="191"/>
      <c r="H165" s="191"/>
      <c r="I165" s="191"/>
      <c r="K165" s="190"/>
      <c r="L165" s="190"/>
      <c r="M165" s="190"/>
      <c r="N165" s="190"/>
      <c r="O165" s="190">
        <f>SUM(O4:O164)</f>
        <v>355926.65609375003</v>
      </c>
      <c r="P165" s="190">
        <f>SUM(P4:P164)</f>
        <v>12998242190.222754</v>
      </c>
      <c r="Q165" s="190">
        <f>SUM(Q4:Q164)</f>
        <v>27733.055499999999</v>
      </c>
      <c r="R165" s="190">
        <f>SUM(R4:R164)</f>
        <v>338035108.29795861</v>
      </c>
      <c r="S165" s="188"/>
      <c r="T165" s="188"/>
      <c r="U165" s="188"/>
      <c r="V165" s="188"/>
      <c r="W165" s="188"/>
      <c r="X165" s="188"/>
      <c r="Y165" s="188"/>
      <c r="Z165" s="188"/>
    </row>
    <row r="166" spans="1:26" x14ac:dyDescent="0.2">
      <c r="A166" s="188"/>
      <c r="B166" s="188"/>
      <c r="C166" s="189"/>
      <c r="D166" s="190"/>
      <c r="E166" s="191"/>
      <c r="F166" s="191"/>
      <c r="G166" s="191"/>
      <c r="H166" s="191"/>
      <c r="I166" s="191"/>
      <c r="J166" s="190"/>
      <c r="K166" s="190"/>
      <c r="L166" s="190"/>
      <c r="M166" s="190"/>
      <c r="N166" s="190"/>
      <c r="O166" s="190"/>
      <c r="P166" s="190"/>
      <c r="Q166" s="190"/>
      <c r="R166" s="190"/>
      <c r="S166" s="188"/>
      <c r="T166" s="188"/>
      <c r="U166" s="188"/>
      <c r="V166" s="188"/>
      <c r="W166" s="188"/>
      <c r="X166" s="188"/>
      <c r="Y166" s="188"/>
      <c r="Z166" s="188"/>
    </row>
    <row r="167" spans="1:26" x14ac:dyDescent="0.2">
      <c r="A167" s="188"/>
      <c r="B167" s="188"/>
      <c r="C167" s="189"/>
      <c r="D167" s="190"/>
      <c r="E167" s="191"/>
      <c r="F167" s="191"/>
      <c r="G167" s="191"/>
      <c r="H167" s="191"/>
      <c r="I167" s="191"/>
      <c r="J167" s="190"/>
      <c r="K167" s="190"/>
      <c r="L167" s="190"/>
      <c r="M167" s="190"/>
      <c r="N167" s="190"/>
      <c r="O167" s="190"/>
      <c r="P167" s="190"/>
      <c r="Q167" s="190"/>
      <c r="R167" s="190"/>
      <c r="S167" s="188"/>
      <c r="T167" s="188"/>
      <c r="U167" s="188"/>
      <c r="V167" s="188"/>
      <c r="W167" s="188"/>
      <c r="X167" s="188"/>
      <c r="Y167" s="188"/>
      <c r="Z167" s="188"/>
    </row>
    <row r="168" spans="1:26" x14ac:dyDescent="0.2">
      <c r="A168" s="188"/>
      <c r="B168" s="188"/>
      <c r="C168" s="189"/>
      <c r="D168" s="190"/>
      <c r="E168" s="191"/>
      <c r="F168" s="191"/>
      <c r="G168" s="191"/>
      <c r="H168" s="191"/>
      <c r="I168" s="191"/>
      <c r="J168" s="190">
        <f>SUM(J4:J164)</f>
        <v>381915.20681250002</v>
      </c>
      <c r="K168" s="190">
        <f>SUM(K4:K164)</f>
        <v>328063.65609375003</v>
      </c>
      <c r="L168" s="190">
        <f>SUM(L4:L164)</f>
        <v>32724.877812499999</v>
      </c>
      <c r="M168" s="190">
        <f>SUM(M4:M164)</f>
        <v>27733.055499999999</v>
      </c>
      <c r="N168" s="190">
        <f>SUM(N4:N164)</f>
        <v>21109.595468749998</v>
      </c>
      <c r="O168" s="190"/>
      <c r="P168" s="190"/>
      <c r="Q168" s="190"/>
      <c r="R168" s="190"/>
      <c r="S168" s="188"/>
      <c r="T168" s="188"/>
      <c r="U168" s="188"/>
      <c r="V168" s="188"/>
      <c r="W168" s="188"/>
      <c r="X168" s="188"/>
      <c r="Y168" s="188"/>
      <c r="Z168" s="188"/>
    </row>
    <row r="170" spans="1:26" x14ac:dyDescent="0.2">
      <c r="A170" s="143" t="s">
        <v>696</v>
      </c>
    </row>
    <row r="171" spans="1:26" x14ac:dyDescent="0.2">
      <c r="A171" s="143" t="s">
        <v>697</v>
      </c>
      <c r="E171" s="146">
        <v>1500</v>
      </c>
    </row>
    <row r="172" spans="1:26" x14ac:dyDescent="0.2">
      <c r="E172" s="146">
        <v>4</v>
      </c>
    </row>
    <row r="173" spans="1:26" x14ac:dyDescent="0.2">
      <c r="E173" s="146">
        <f>E171/E172</f>
        <v>375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5A638-DC13-4F8B-984A-9F6EE1714535}">
  <dimension ref="A1:M23"/>
  <sheetViews>
    <sheetView tabSelected="1" workbookViewId="0">
      <selection activeCell="E7" sqref="E7"/>
    </sheetView>
  </sheetViews>
  <sheetFormatPr defaultRowHeight="15" x14ac:dyDescent="0.25"/>
  <cols>
    <col min="1" max="1" width="13.7109375" customWidth="1"/>
    <col min="2" max="2" width="8.85546875" style="209" customWidth="1"/>
    <col min="3" max="3" width="20" customWidth="1"/>
    <col min="4" max="4" width="15.85546875" customWidth="1"/>
    <col min="5" max="5" width="31.5703125" customWidth="1"/>
    <col min="8" max="8" width="10.7109375" customWidth="1"/>
    <col min="9" max="9" width="14.140625" customWidth="1"/>
    <col min="10" max="10" width="13.140625" customWidth="1"/>
    <col min="11" max="11" width="31.85546875" customWidth="1"/>
    <col min="12" max="12" width="11.85546875" customWidth="1"/>
    <col min="13" max="13" width="11.42578125" customWidth="1"/>
  </cols>
  <sheetData>
    <row r="1" spans="1:13" ht="39" x14ac:dyDescent="0.25">
      <c r="B1" s="192" t="s">
        <v>698</v>
      </c>
      <c r="C1" s="193" t="s">
        <v>497</v>
      </c>
      <c r="D1" s="193" t="s">
        <v>498</v>
      </c>
      <c r="E1" s="193" t="s">
        <v>45</v>
      </c>
      <c r="F1" s="194" t="s">
        <v>499</v>
      </c>
      <c r="G1" s="195" t="s">
        <v>3</v>
      </c>
    </row>
    <row r="2" spans="1:13" x14ac:dyDescent="0.25">
      <c r="A2">
        <v>2014</v>
      </c>
      <c r="B2" s="192"/>
      <c r="C2" s="9"/>
      <c r="D2" s="9"/>
      <c r="E2" s="9"/>
      <c r="F2" s="9"/>
      <c r="G2" s="9"/>
      <c r="I2" s="7" t="s">
        <v>699</v>
      </c>
      <c r="L2" s="7" t="s">
        <v>700</v>
      </c>
    </row>
    <row r="3" spans="1:13" ht="15.75" thickBot="1" x14ac:dyDescent="0.3">
      <c r="B3" s="192">
        <v>10090</v>
      </c>
      <c r="C3" s="196" t="s">
        <v>631</v>
      </c>
      <c r="D3" s="197" t="s">
        <v>632</v>
      </c>
      <c r="E3" s="198" t="s">
        <v>633</v>
      </c>
      <c r="F3" s="199">
        <v>34.290156249999995</v>
      </c>
      <c r="G3" s="200">
        <v>504</v>
      </c>
      <c r="I3" s="196" t="s">
        <v>631</v>
      </c>
      <c r="J3" s="197" t="s">
        <v>632</v>
      </c>
      <c r="K3" s="198" t="s">
        <v>633</v>
      </c>
      <c r="L3" s="201" t="s">
        <v>344</v>
      </c>
      <c r="M3" s="202" t="s">
        <v>345</v>
      </c>
    </row>
    <row r="4" spans="1:13" ht="15.75" thickBot="1" x14ac:dyDescent="0.3">
      <c r="B4" s="192">
        <v>10092</v>
      </c>
      <c r="C4" s="203" t="s">
        <v>348</v>
      </c>
      <c r="D4" s="204" t="s">
        <v>349</v>
      </c>
      <c r="E4" s="198" t="s">
        <v>350</v>
      </c>
      <c r="F4" s="205">
        <v>31.868999999999996</v>
      </c>
      <c r="G4" s="206">
        <v>504</v>
      </c>
      <c r="I4" s="203" t="s">
        <v>348</v>
      </c>
      <c r="J4" s="204" t="s">
        <v>349</v>
      </c>
      <c r="K4" s="198" t="s">
        <v>350</v>
      </c>
      <c r="L4" s="201" t="s">
        <v>348</v>
      </c>
      <c r="M4" s="202" t="s">
        <v>349</v>
      </c>
    </row>
    <row r="5" spans="1:13" ht="15.75" thickBot="1" x14ac:dyDescent="0.3">
      <c r="B5" s="192">
        <v>10094</v>
      </c>
      <c r="C5" s="203" t="s">
        <v>634</v>
      </c>
      <c r="D5" s="204" t="s">
        <v>635</v>
      </c>
      <c r="E5" s="198" t="s">
        <v>636</v>
      </c>
      <c r="F5" s="205">
        <v>13.239000000000001</v>
      </c>
      <c r="G5" s="206">
        <v>560</v>
      </c>
      <c r="I5" s="203" t="s">
        <v>634</v>
      </c>
      <c r="J5" s="204" t="s">
        <v>635</v>
      </c>
      <c r="K5" s="198" t="s">
        <v>636</v>
      </c>
      <c r="L5" s="201" t="s">
        <v>351</v>
      </c>
      <c r="M5" s="202" t="s">
        <v>352</v>
      </c>
    </row>
    <row r="6" spans="1:13" ht="15.75" thickBot="1" x14ac:dyDescent="0.3">
      <c r="B6" s="192">
        <v>10096</v>
      </c>
      <c r="C6" s="203" t="s">
        <v>640</v>
      </c>
      <c r="D6" s="204" t="s">
        <v>641</v>
      </c>
      <c r="E6" s="198" t="s">
        <v>642</v>
      </c>
      <c r="F6" s="205">
        <v>88.721999999999994</v>
      </c>
      <c r="G6" s="206">
        <v>504</v>
      </c>
      <c r="I6" s="203" t="s">
        <v>640</v>
      </c>
      <c r="J6" s="204" t="s">
        <v>641</v>
      </c>
      <c r="K6" s="198" t="s">
        <v>642</v>
      </c>
      <c r="L6" s="201" t="s">
        <v>357</v>
      </c>
      <c r="M6" s="202" t="s">
        <v>358</v>
      </c>
    </row>
    <row r="7" spans="1:13" ht="15.75" thickBot="1" x14ac:dyDescent="0.3">
      <c r="B7" s="192">
        <v>10098</v>
      </c>
      <c r="C7" s="203" t="s">
        <v>166</v>
      </c>
      <c r="D7" s="204" t="s">
        <v>644</v>
      </c>
      <c r="E7" s="198" t="s">
        <v>645</v>
      </c>
      <c r="F7" s="205">
        <v>20.753999999999998</v>
      </c>
      <c r="G7" s="206">
        <v>510</v>
      </c>
      <c r="I7" s="203" t="s">
        <v>166</v>
      </c>
      <c r="J7" s="204" t="s">
        <v>644</v>
      </c>
      <c r="K7" s="198" t="s">
        <v>645</v>
      </c>
      <c r="L7" s="207" t="s">
        <v>166</v>
      </c>
      <c r="M7" s="208" t="s">
        <v>167</v>
      </c>
    </row>
    <row r="8" spans="1:13" ht="15.75" thickBot="1" x14ac:dyDescent="0.3">
      <c r="B8" s="192">
        <v>10100</v>
      </c>
      <c r="C8" s="203" t="s">
        <v>363</v>
      </c>
      <c r="D8" s="204" t="s">
        <v>364</v>
      </c>
      <c r="E8" s="198" t="s">
        <v>365</v>
      </c>
      <c r="F8" s="205">
        <v>10.125</v>
      </c>
      <c r="G8" s="206">
        <v>510</v>
      </c>
      <c r="I8" s="203" t="s">
        <v>363</v>
      </c>
      <c r="J8" s="204" t="s">
        <v>364</v>
      </c>
      <c r="K8" s="198" t="s">
        <v>365</v>
      </c>
      <c r="L8" s="201" t="s">
        <v>363</v>
      </c>
      <c r="M8" s="202" t="s">
        <v>364</v>
      </c>
    </row>
    <row r="9" spans="1:13" ht="15.75" thickBot="1" x14ac:dyDescent="0.3">
      <c r="B9" s="192">
        <v>10102</v>
      </c>
      <c r="C9" s="203" t="s">
        <v>366</v>
      </c>
      <c r="D9" s="204" t="s">
        <v>367</v>
      </c>
      <c r="E9" s="198" t="s">
        <v>646</v>
      </c>
      <c r="F9" s="205">
        <v>7.5149999999999997</v>
      </c>
      <c r="G9" s="206">
        <v>510</v>
      </c>
      <c r="I9" s="203" t="s">
        <v>366</v>
      </c>
      <c r="J9" s="204" t="s">
        <v>367</v>
      </c>
      <c r="K9" s="198" t="s">
        <v>646</v>
      </c>
      <c r="L9" s="201" t="s">
        <v>366</v>
      </c>
      <c r="M9" s="202" t="s">
        <v>367</v>
      </c>
    </row>
    <row r="12" spans="1:13" ht="15.75" thickBot="1" x14ac:dyDescent="0.3">
      <c r="I12" s="210"/>
    </row>
    <row r="13" spans="1:13" ht="15.75" thickBot="1" x14ac:dyDescent="0.3">
      <c r="A13">
        <v>2017</v>
      </c>
      <c r="C13" s="69" t="s">
        <v>344</v>
      </c>
      <c r="D13" s="70" t="s">
        <v>345</v>
      </c>
      <c r="E13" s="70" t="s">
        <v>701</v>
      </c>
      <c r="H13" s="211">
        <v>42766</v>
      </c>
      <c r="I13" s="207" t="s">
        <v>166</v>
      </c>
      <c r="J13" s="208" t="s">
        <v>167</v>
      </c>
      <c r="K13" s="208" t="s">
        <v>168</v>
      </c>
      <c r="L13" s="212"/>
    </row>
    <row r="14" spans="1:13" ht="15.75" thickBot="1" x14ac:dyDescent="0.3">
      <c r="A14" s="211">
        <v>42717</v>
      </c>
      <c r="C14" s="69" t="s">
        <v>348</v>
      </c>
      <c r="D14" s="70" t="s">
        <v>349</v>
      </c>
      <c r="E14" s="70" t="s">
        <v>350</v>
      </c>
      <c r="I14" s="201" t="s">
        <v>344</v>
      </c>
      <c r="J14" s="202" t="s">
        <v>345</v>
      </c>
      <c r="K14" s="202" t="s">
        <v>702</v>
      </c>
      <c r="L14" s="212"/>
    </row>
    <row r="15" spans="1:13" ht="15.75" thickBot="1" x14ac:dyDescent="0.3">
      <c r="C15" s="69" t="s">
        <v>351</v>
      </c>
      <c r="D15" s="70" t="s">
        <v>352</v>
      </c>
      <c r="E15" s="70" t="s">
        <v>703</v>
      </c>
      <c r="I15" s="201" t="s">
        <v>348</v>
      </c>
      <c r="J15" s="202" t="s">
        <v>349</v>
      </c>
      <c r="K15" s="202" t="s">
        <v>350</v>
      </c>
      <c r="L15" s="212"/>
    </row>
    <row r="16" spans="1:13" ht="15.75" thickBot="1" x14ac:dyDescent="0.3">
      <c r="C16" s="69" t="s">
        <v>357</v>
      </c>
      <c r="D16" s="70" t="s">
        <v>358</v>
      </c>
      <c r="E16" s="70" t="s">
        <v>704</v>
      </c>
      <c r="I16" s="201" t="s">
        <v>351</v>
      </c>
      <c r="J16" s="202" t="s">
        <v>352</v>
      </c>
      <c r="K16" s="202" t="s">
        <v>636</v>
      </c>
      <c r="L16" s="212"/>
    </row>
    <row r="17" spans="3:12" ht="15.75" thickBot="1" x14ac:dyDescent="0.3">
      <c r="C17" s="69" t="s">
        <v>166</v>
      </c>
      <c r="D17" s="70" t="s">
        <v>644</v>
      </c>
      <c r="E17" s="70" t="s">
        <v>705</v>
      </c>
      <c r="I17" s="201" t="s">
        <v>357</v>
      </c>
      <c r="J17" s="202" t="s">
        <v>358</v>
      </c>
      <c r="K17" s="202" t="s">
        <v>706</v>
      </c>
      <c r="L17" s="212"/>
    </row>
    <row r="18" spans="3:12" ht="15.75" thickBot="1" x14ac:dyDescent="0.3">
      <c r="C18" s="69" t="s">
        <v>363</v>
      </c>
      <c r="D18" s="70" t="s">
        <v>364</v>
      </c>
      <c r="E18" s="70" t="s">
        <v>365</v>
      </c>
      <c r="I18" s="201" t="s">
        <v>363</v>
      </c>
      <c r="J18" s="202" t="s">
        <v>364</v>
      </c>
      <c r="K18" s="202" t="s">
        <v>365</v>
      </c>
      <c r="L18" s="212"/>
    </row>
    <row r="19" spans="3:12" ht="15.75" thickBot="1" x14ac:dyDescent="0.3">
      <c r="C19" s="69" t="s">
        <v>366</v>
      </c>
      <c r="D19" s="70" t="s">
        <v>367</v>
      </c>
      <c r="E19" s="70" t="s">
        <v>707</v>
      </c>
      <c r="I19" s="201" t="s">
        <v>366</v>
      </c>
      <c r="J19" s="202" t="s">
        <v>367</v>
      </c>
      <c r="K19" s="202" t="s">
        <v>708</v>
      </c>
      <c r="L19" s="212"/>
    </row>
    <row r="21" spans="3:12" x14ac:dyDescent="0.25">
      <c r="I21" s="213" t="s">
        <v>709</v>
      </c>
    </row>
    <row r="22" spans="3:12" x14ac:dyDescent="0.25">
      <c r="I22" s="214" t="s">
        <v>710</v>
      </c>
    </row>
    <row r="23" spans="3:12" x14ac:dyDescent="0.25">
      <c r="I23" s="214" t="s">
        <v>711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Engine Purchases</vt:lpstr>
      <vt:lpstr>2017 Buy</vt:lpstr>
      <vt:lpstr>2014 Buy</vt: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2020-08-13T20:45:10Z</dcterms:created>
  <dcterms:modified xsi:type="dcterms:W3CDTF">2020-08-13T20:50:59Z</dcterms:modified>
</cp:coreProperties>
</file>