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Web\refdata\gas\ix\data\Reference Files for Pre Ignition Calculation\"/>
    </mc:Choice>
  </mc:AlternateContent>
  <bookViews>
    <workbookView xWindow="0" yWindow="0" windowWidth="26805" windowHeight="7875"/>
  </bookViews>
  <sheets>
    <sheet name="All Iterations" sheetId="11" r:id="rId1"/>
    <sheet name="Summary Iteration 1" sheetId="7" r:id="rId2"/>
    <sheet name="Summary Iteration 2" sheetId="8" r:id="rId3"/>
    <sheet name="Summary Iteration 3" sheetId="9" r:id="rId4"/>
    <sheet name="Summary Iteration 4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10" i="11" l="1"/>
  <c r="V10" i="11"/>
  <c r="U10" i="11"/>
  <c r="T10" i="11"/>
  <c r="Q10" i="11"/>
  <c r="P10" i="11"/>
  <c r="O10" i="11"/>
  <c r="N10" i="11"/>
  <c r="K10" i="11"/>
  <c r="J10" i="11"/>
  <c r="I10" i="11"/>
  <c r="H10" i="11"/>
  <c r="E10" i="11"/>
  <c r="D10" i="11"/>
  <c r="C10" i="11"/>
  <c r="B10" i="11"/>
  <c r="J7" i="10" l="1"/>
  <c r="I7" i="10"/>
  <c r="H7" i="10"/>
  <c r="J6" i="10"/>
  <c r="I6" i="10"/>
  <c r="H6" i="10"/>
  <c r="J5" i="10"/>
  <c r="I5" i="10"/>
  <c r="H5" i="10"/>
  <c r="J4" i="10"/>
  <c r="I4" i="10"/>
  <c r="H4" i="10"/>
  <c r="J7" i="9"/>
  <c r="I7" i="9"/>
  <c r="H7" i="9"/>
  <c r="J6" i="9"/>
  <c r="I6" i="9"/>
  <c r="H6" i="9"/>
  <c r="J5" i="9"/>
  <c r="I5" i="9"/>
  <c r="H5" i="9"/>
  <c r="J4" i="9"/>
  <c r="I4" i="9"/>
  <c r="H4" i="9"/>
  <c r="J7" i="8"/>
  <c r="I7" i="8"/>
  <c r="H7" i="8"/>
  <c r="J6" i="8"/>
  <c r="I6" i="8"/>
  <c r="H6" i="8"/>
  <c r="J5" i="8"/>
  <c r="I5" i="8"/>
  <c r="H5" i="8"/>
  <c r="J4" i="8"/>
  <c r="I4" i="8"/>
  <c r="H4" i="8"/>
  <c r="J7" i="7"/>
  <c r="I7" i="7"/>
  <c r="H7" i="7"/>
  <c r="J6" i="7"/>
  <c r="I6" i="7"/>
  <c r="H6" i="7"/>
  <c r="J5" i="7"/>
  <c r="I5" i="7"/>
  <c r="H5" i="7"/>
  <c r="J4" i="7"/>
  <c r="I4" i="7"/>
  <c r="H4" i="7"/>
  <c r="K6" i="10" l="1"/>
  <c r="K5" i="10"/>
  <c r="K4" i="10"/>
  <c r="K7" i="10"/>
  <c r="K7" i="9"/>
  <c r="K6" i="9"/>
  <c r="K5" i="9"/>
  <c r="K4" i="9"/>
  <c r="K6" i="8"/>
  <c r="K5" i="8"/>
  <c r="K4" i="8"/>
  <c r="K7" i="8"/>
  <c r="K5" i="7"/>
  <c r="K6" i="7"/>
  <c r="K7" i="7"/>
  <c r="K4" i="7"/>
</calcChain>
</file>

<file path=xl/sharedStrings.xml><?xml version="1.0" encoding="utf-8"?>
<sst xmlns="http://schemas.openxmlformats.org/spreadsheetml/2006/main" count="454" uniqueCount="52">
  <si>
    <t>Cycle</t>
  </si>
  <si>
    <t>Evaluation Criteria</t>
  </si>
  <si>
    <t>Parameter</t>
  </si>
  <si>
    <t>Cyl 1</t>
  </si>
  <si>
    <t>Cyl 2</t>
  </si>
  <si>
    <t>Cyl 3</t>
  </si>
  <si>
    <t>Cyl 4</t>
  </si>
  <si>
    <t>PP Mean</t>
  </si>
  <si>
    <t>PP Std Dev</t>
  </si>
  <si>
    <t>PP F Stat</t>
  </si>
  <si>
    <t>PP Thresh</t>
  </si>
  <si>
    <t>MFB2 Mean</t>
  </si>
  <si>
    <t>MFB2 Std Dev</t>
  </si>
  <si>
    <t>MFB2 F Stat</t>
  </si>
  <si>
    <t>MFB2 Thresh</t>
  </si>
  <si>
    <t>Test Cycles</t>
  </si>
  <si>
    <t>Bad Cycles</t>
  </si>
  <si>
    <t>PP</t>
  </si>
  <si>
    <t>Type</t>
  </si>
  <si>
    <t>MFB</t>
  </si>
  <si>
    <t>Cylinder 1</t>
  </si>
  <si>
    <t>Iteration 1</t>
  </si>
  <si>
    <t>Cylinder 2</t>
  </si>
  <si>
    <t>Cylinder 3</t>
  </si>
  <si>
    <t>Cylinder 4</t>
  </si>
  <si>
    <t>Invalid Cycles</t>
  </si>
  <si>
    <t>Iteration 2</t>
  </si>
  <si>
    <t>Iteration 3</t>
  </si>
  <si>
    <t>Iteration 4</t>
  </si>
  <si>
    <t>LSPI Cycle Summary</t>
  </si>
  <si>
    <t>Cylinder</t>
  </si>
  <si>
    <t>PP Only</t>
  </si>
  <si>
    <t>MFB2 Only</t>
  </si>
  <si>
    <t>Both PP &amp; MFB2</t>
  </si>
  <si>
    <t>Total</t>
  </si>
  <si>
    <t>MFB2</t>
  </si>
  <si>
    <t>PP&amp;MFB2</t>
  </si>
  <si>
    <t>LSPI Cycles</t>
  </si>
  <si>
    <t>Run # 1 LSPI Cycle Summary</t>
  </si>
  <si>
    <t>Run # 2 LSPI Cycle Summary</t>
  </si>
  <si>
    <t>Run # 3 LSPI Cycle Summary</t>
  </si>
  <si>
    <t>Run # 4 LSPI Cycle Summary</t>
  </si>
  <si>
    <t>Both</t>
  </si>
  <si>
    <t>All</t>
  </si>
  <si>
    <t>Run # 1 Evaluation Criteria</t>
  </si>
  <si>
    <t>Run # 2 Evaluation Criteria</t>
  </si>
  <si>
    <t>Run # 3 Evaluation Criteria</t>
  </si>
  <si>
    <t>Run # 4 Evaluation Criteria</t>
  </si>
  <si>
    <t>Run # 1 LSPI Cycles</t>
  </si>
  <si>
    <t>Run # 2 LSPI Cycles</t>
  </si>
  <si>
    <t>Run # 3 LSPI Cycles</t>
  </si>
  <si>
    <t>Run # 4 LSPI Cycles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</si>
</sst>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9" fillId="0" borderId="10" xfId="0" applyFont="1" applyBorder="1" applyAlignment="1">
      <alignment horizontal="center" vertical="top"/>
    </xf>
    <xf numFmtId="164" fontId="20" fillId="0" borderId="10" xfId="0" applyNumberFormat="1" applyFont="1" applyBorder="1" applyAlignment="1">
      <alignment horizontal="center" vertical="top"/>
    </xf>
    <xf numFmtId="1" fontId="20" fillId="0" borderId="10" xfId="0" applyNumberFormat="1" applyFont="1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8" fillId="0" borderId="0" xfId="0" applyFont="1"/>
    <xf numFmtId="0" fontId="20" fillId="0" borderId="10" xfId="0" applyFont="1" applyBorder="1" applyAlignment="1">
      <alignment horizontal="center" vertical="top"/>
    </xf>
    <xf numFmtId="0" fontId="20" fillId="0" borderId="10" xfId="0" applyFont="1" applyFill="1" applyBorder="1" applyAlignment="1">
      <alignment horizontal="center" vertical="top"/>
    </xf>
    <xf numFmtId="0" fontId="18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6"/>
  <sheetViews>
    <sheetView tabSelected="1" zoomScale="70" zoomScaleNormal="70" workbookViewId="0">
      <selection activeCell="I18" sqref="I18"/>
    </sheetView>
  </sheetViews>
  <sheetFormatPr defaultRowHeight="15" x14ac:dyDescent="0.25"/>
  <cols>
    <col min="1" max="5" width="13.5703125" customWidth="1"/>
    <col min="7" max="11" width="13.5703125" customWidth="1"/>
    <col min="13" max="17" width="13.5703125" customWidth="1"/>
    <col min="19" max="23" width="13.5703125" customWidth="1"/>
  </cols>
  <sheetData>
    <row r="1" spans="1:43" x14ac:dyDescent="0.25">
      <c r="A1">
        <v>1</v>
      </c>
      <c r="G1">
        <v>2</v>
      </c>
      <c r="M1">
        <v>3</v>
      </c>
      <c r="S1">
        <v>4</v>
      </c>
      <c r="Y1">
        <v>5</v>
      </c>
      <c r="AE1">
        <v>6</v>
      </c>
      <c r="AK1">
        <v>7</v>
      </c>
      <c r="AQ1">
        <v>8</v>
      </c>
    </row>
    <row r="2" spans="1:43" ht="15.75" x14ac:dyDescent="0.25">
      <c r="A2" s="8" t="s">
        <v>37</v>
      </c>
      <c r="G2" s="8" t="s">
        <v>37</v>
      </c>
      <c r="M2" s="8" t="s">
        <v>37</v>
      </c>
      <c r="S2" s="8" t="s">
        <v>37</v>
      </c>
    </row>
    <row r="4" spans="1:43" ht="15.75" x14ac:dyDescent="0.25">
      <c r="A4" s="8" t="s">
        <v>38</v>
      </c>
      <c r="G4" s="8" t="s">
        <v>39</v>
      </c>
      <c r="M4" s="8" t="s">
        <v>40</v>
      </c>
      <c r="S4" s="8" t="s">
        <v>41</v>
      </c>
    </row>
    <row r="5" spans="1:43" x14ac:dyDescent="0.25">
      <c r="A5" s="1" t="s">
        <v>30</v>
      </c>
      <c r="B5" s="1" t="s">
        <v>31</v>
      </c>
      <c r="C5" s="1" t="s">
        <v>32</v>
      </c>
      <c r="D5" s="1" t="s">
        <v>42</v>
      </c>
      <c r="E5" s="1" t="s">
        <v>34</v>
      </c>
      <c r="G5" s="1" t="s">
        <v>30</v>
      </c>
      <c r="H5" s="1" t="s">
        <v>31</v>
      </c>
      <c r="I5" s="1" t="s">
        <v>32</v>
      </c>
      <c r="J5" s="1" t="s">
        <v>42</v>
      </c>
      <c r="K5" s="1" t="s">
        <v>34</v>
      </c>
      <c r="M5" s="1" t="s">
        <v>30</v>
      </c>
      <c r="N5" s="1" t="s">
        <v>31</v>
      </c>
      <c r="O5" s="1" t="s">
        <v>32</v>
      </c>
      <c r="P5" s="1" t="s">
        <v>42</v>
      </c>
      <c r="Q5" s="1" t="s">
        <v>34</v>
      </c>
      <c r="S5" s="1" t="s">
        <v>30</v>
      </c>
      <c r="T5" s="1" t="s">
        <v>31</v>
      </c>
      <c r="U5" s="1" t="s">
        <v>32</v>
      </c>
      <c r="V5" s="1" t="s">
        <v>42</v>
      </c>
      <c r="W5" s="1" t="s">
        <v>34</v>
      </c>
    </row>
    <row r="6" spans="1:43" x14ac:dyDescent="0.25">
      <c r="A6" s="1">
        <v>1</v>
      </c>
      <c r="B6" s="7">
        <v>0</v>
      </c>
      <c r="C6" s="7">
        <v>2</v>
      </c>
      <c r="D6" s="7">
        <v>5</v>
      </c>
      <c r="E6" s="7">
        <v>7</v>
      </c>
      <c r="G6" s="1">
        <v>1</v>
      </c>
      <c r="H6" s="9">
        <v>0</v>
      </c>
      <c r="I6" s="9">
        <v>2</v>
      </c>
      <c r="J6" s="9">
        <v>5</v>
      </c>
      <c r="K6" s="9">
        <v>7</v>
      </c>
      <c r="M6" s="1">
        <v>1</v>
      </c>
      <c r="N6" s="9">
        <v>0</v>
      </c>
      <c r="O6" s="9">
        <v>0</v>
      </c>
      <c r="P6" s="9">
        <v>6</v>
      </c>
      <c r="Q6" s="9">
        <v>6</v>
      </c>
      <c r="S6" s="1">
        <v>1</v>
      </c>
      <c r="T6" s="9">
        <v>0</v>
      </c>
      <c r="U6" s="9">
        <v>1</v>
      </c>
      <c r="V6" s="9">
        <v>7</v>
      </c>
      <c r="W6" s="9">
        <v>8</v>
      </c>
    </row>
    <row r="7" spans="1:43" x14ac:dyDescent="0.25">
      <c r="A7" s="1">
        <v>2</v>
      </c>
      <c r="B7" s="7">
        <v>0</v>
      </c>
      <c r="C7" s="7">
        <v>1</v>
      </c>
      <c r="D7" s="7">
        <v>5</v>
      </c>
      <c r="E7" s="7">
        <v>6</v>
      </c>
      <c r="G7" s="1">
        <v>2</v>
      </c>
      <c r="H7" s="9">
        <v>0</v>
      </c>
      <c r="I7" s="9">
        <v>0</v>
      </c>
      <c r="J7" s="9">
        <v>6</v>
      </c>
      <c r="K7" s="9">
        <v>6</v>
      </c>
      <c r="M7" s="1">
        <v>2</v>
      </c>
      <c r="N7" s="9">
        <v>0</v>
      </c>
      <c r="O7" s="9">
        <v>1</v>
      </c>
      <c r="P7" s="9">
        <v>5</v>
      </c>
      <c r="Q7" s="9">
        <v>6</v>
      </c>
      <c r="S7" s="1">
        <v>2</v>
      </c>
      <c r="T7" s="9">
        <v>0</v>
      </c>
      <c r="U7" s="9">
        <v>1</v>
      </c>
      <c r="V7" s="9">
        <v>6</v>
      </c>
      <c r="W7" s="9">
        <v>7</v>
      </c>
    </row>
    <row r="8" spans="1:43" x14ac:dyDescent="0.25">
      <c r="A8" s="1">
        <v>3</v>
      </c>
      <c r="B8" s="7">
        <v>0</v>
      </c>
      <c r="C8" s="7">
        <v>1</v>
      </c>
      <c r="D8" s="7">
        <v>6</v>
      </c>
      <c r="E8" s="7">
        <v>7</v>
      </c>
      <c r="G8" s="1">
        <v>3</v>
      </c>
      <c r="H8" s="9">
        <v>0</v>
      </c>
      <c r="I8" s="9">
        <v>0</v>
      </c>
      <c r="J8" s="9">
        <v>1</v>
      </c>
      <c r="K8" s="9">
        <v>1</v>
      </c>
      <c r="M8" s="1">
        <v>3</v>
      </c>
      <c r="N8" s="9">
        <v>0</v>
      </c>
      <c r="O8" s="9">
        <v>0</v>
      </c>
      <c r="P8" s="9">
        <v>0</v>
      </c>
      <c r="Q8" s="9">
        <v>0</v>
      </c>
      <c r="S8" s="1">
        <v>3</v>
      </c>
      <c r="T8" s="9">
        <v>0</v>
      </c>
      <c r="U8" s="9">
        <v>0</v>
      </c>
      <c r="V8" s="9">
        <v>1</v>
      </c>
      <c r="W8" s="9">
        <v>1</v>
      </c>
    </row>
    <row r="9" spans="1:43" x14ac:dyDescent="0.25">
      <c r="A9" s="1">
        <v>4</v>
      </c>
      <c r="B9" s="7">
        <v>0</v>
      </c>
      <c r="C9" s="7">
        <v>1</v>
      </c>
      <c r="D9" s="7">
        <v>3</v>
      </c>
      <c r="E9" s="7">
        <v>4</v>
      </c>
      <c r="G9" s="1">
        <v>4</v>
      </c>
      <c r="H9" s="9">
        <v>0</v>
      </c>
      <c r="I9" s="9">
        <v>3</v>
      </c>
      <c r="J9" s="9">
        <v>2</v>
      </c>
      <c r="K9" s="9">
        <v>5</v>
      </c>
      <c r="M9" s="1">
        <v>4</v>
      </c>
      <c r="N9" s="9">
        <v>0</v>
      </c>
      <c r="O9" s="9">
        <v>1</v>
      </c>
      <c r="P9" s="9">
        <v>2</v>
      </c>
      <c r="Q9" s="9">
        <v>3</v>
      </c>
      <c r="S9" s="1">
        <v>4</v>
      </c>
      <c r="T9" s="9">
        <v>0</v>
      </c>
      <c r="U9" s="9">
        <v>0</v>
      </c>
      <c r="V9" s="9">
        <v>3</v>
      </c>
      <c r="W9" s="9">
        <v>3</v>
      </c>
    </row>
    <row r="10" spans="1:43" x14ac:dyDescent="0.25">
      <c r="A10" s="1" t="s">
        <v>43</v>
      </c>
      <c r="B10" s="9">
        <f>SUM(B6:B9)</f>
        <v>0</v>
      </c>
      <c r="C10" s="9">
        <f t="shared" ref="C10:E10" si="0">SUM(C6:C9)</f>
        <v>5</v>
      </c>
      <c r="D10" s="9">
        <f t="shared" si="0"/>
        <v>19</v>
      </c>
      <c r="E10" s="9">
        <f t="shared" si="0"/>
        <v>24</v>
      </c>
      <c r="G10" s="1" t="s">
        <v>43</v>
      </c>
      <c r="H10" s="9">
        <f>SUM(H6:H9)</f>
        <v>0</v>
      </c>
      <c r="I10" s="9">
        <f t="shared" ref="I10:K10" si="1">SUM(I6:I9)</f>
        <v>5</v>
      </c>
      <c r="J10" s="9">
        <f t="shared" si="1"/>
        <v>14</v>
      </c>
      <c r="K10" s="9">
        <f t="shared" si="1"/>
        <v>19</v>
      </c>
      <c r="M10" s="1" t="s">
        <v>43</v>
      </c>
      <c r="N10" s="9">
        <f>SUM(N6:N9)</f>
        <v>0</v>
      </c>
      <c r="O10" s="9">
        <f t="shared" ref="O10:Q10" si="2">SUM(O6:O9)</f>
        <v>2</v>
      </c>
      <c r="P10" s="9">
        <f t="shared" si="2"/>
        <v>13</v>
      </c>
      <c r="Q10" s="9">
        <f t="shared" si="2"/>
        <v>15</v>
      </c>
      <c r="S10" s="1" t="s">
        <v>43</v>
      </c>
      <c r="T10" s="9">
        <f>SUM(T6:T9)</f>
        <v>0</v>
      </c>
      <c r="U10" s="9">
        <f t="shared" ref="U10:W10" si="3">SUM(U6:U9)</f>
        <v>2</v>
      </c>
      <c r="V10" s="9">
        <f t="shared" si="3"/>
        <v>17</v>
      </c>
      <c r="W10" s="9">
        <f t="shared" si="3"/>
        <v>19</v>
      </c>
    </row>
    <row r="12" spans="1:43" ht="15.75" x14ac:dyDescent="0.25">
      <c r="A12" s="8" t="s">
        <v>44</v>
      </c>
      <c r="G12" s="8" t="s">
        <v>45</v>
      </c>
      <c r="M12" s="8" t="s">
        <v>46</v>
      </c>
      <c r="S12" s="8" t="s">
        <v>47</v>
      </c>
    </row>
    <row r="13" spans="1:43" x14ac:dyDescent="0.25">
      <c r="A13" s="1" t="s">
        <v>2</v>
      </c>
      <c r="B13" s="1" t="s">
        <v>3</v>
      </c>
      <c r="C13" s="1" t="s">
        <v>4</v>
      </c>
      <c r="D13" s="1" t="s">
        <v>5</v>
      </c>
      <c r="E13" s="1" t="s">
        <v>6</v>
      </c>
      <c r="G13" s="1" t="s">
        <v>2</v>
      </c>
      <c r="H13" s="1" t="s">
        <v>3</v>
      </c>
      <c r="I13" s="1" t="s">
        <v>4</v>
      </c>
      <c r="J13" s="1" t="s">
        <v>5</v>
      </c>
      <c r="K13" s="1" t="s">
        <v>6</v>
      </c>
      <c r="M13" s="1" t="s">
        <v>2</v>
      </c>
      <c r="N13" s="1" t="s">
        <v>3</v>
      </c>
      <c r="O13" s="1" t="s">
        <v>4</v>
      </c>
      <c r="P13" s="1" t="s">
        <v>5</v>
      </c>
      <c r="Q13" s="1" t="s">
        <v>6</v>
      </c>
      <c r="S13" s="1" t="s">
        <v>2</v>
      </c>
      <c r="T13" s="1" t="s">
        <v>3</v>
      </c>
      <c r="U13" s="1" t="s">
        <v>4</v>
      </c>
      <c r="V13" s="1" t="s">
        <v>5</v>
      </c>
      <c r="W13" s="1" t="s">
        <v>6</v>
      </c>
    </row>
    <row r="14" spans="1:43" x14ac:dyDescent="0.25">
      <c r="A14" s="1" t="s">
        <v>7</v>
      </c>
      <c r="B14" s="2">
        <v>42.253879361158411</v>
      </c>
      <c r="C14" s="2">
        <v>40.291171269743074</v>
      </c>
      <c r="D14" s="2">
        <v>45.282594638632801</v>
      </c>
      <c r="E14" s="2">
        <v>45.958905157150795</v>
      </c>
      <c r="G14" s="1" t="s">
        <v>7</v>
      </c>
      <c r="H14" s="2">
        <v>42.638877055208546</v>
      </c>
      <c r="I14" s="2">
        <v>40.891577979219917</v>
      </c>
      <c r="J14" s="2">
        <v>45.409538173752246</v>
      </c>
      <c r="K14" s="2">
        <v>45.572364057225712</v>
      </c>
      <c r="M14" s="1" t="s">
        <v>7</v>
      </c>
      <c r="N14" s="2">
        <v>43.730484922998031</v>
      </c>
      <c r="O14" s="2">
        <v>42.199055148679903</v>
      </c>
      <c r="P14" s="2">
        <v>45.060740917646747</v>
      </c>
      <c r="Q14" s="2">
        <v>45.472572359674942</v>
      </c>
      <c r="S14" s="1" t="s">
        <v>7</v>
      </c>
      <c r="T14" s="2">
        <v>42.786331748955668</v>
      </c>
      <c r="U14" s="2">
        <v>41.682048013459905</v>
      </c>
      <c r="V14" s="2">
        <v>45.280768022163663</v>
      </c>
      <c r="W14" s="2">
        <v>44.781520679776698</v>
      </c>
    </row>
    <row r="15" spans="1:43" x14ac:dyDescent="0.25">
      <c r="A15" s="1" t="s">
        <v>8</v>
      </c>
      <c r="B15" s="2">
        <v>3.0587111349858134</v>
      </c>
      <c r="C15" s="2">
        <v>2.7536173770221577</v>
      </c>
      <c r="D15" s="2">
        <v>2.7172707964061176</v>
      </c>
      <c r="E15" s="2">
        <v>3.0820014113507104</v>
      </c>
      <c r="G15" s="1" t="s">
        <v>8</v>
      </c>
      <c r="H15" s="2">
        <v>3.1314052000392332</v>
      </c>
      <c r="I15" s="2">
        <v>2.8067839823280654</v>
      </c>
      <c r="J15" s="2">
        <v>2.6342799154622254</v>
      </c>
      <c r="K15" s="2">
        <v>2.9822480651765448</v>
      </c>
      <c r="M15" s="1" t="s">
        <v>8</v>
      </c>
      <c r="N15" s="2">
        <v>2.8690028755119212</v>
      </c>
      <c r="O15" s="2">
        <v>2.6355046811788267</v>
      </c>
      <c r="P15" s="2">
        <v>2.5578965552484054</v>
      </c>
      <c r="Q15" s="2">
        <v>2.8659845229390641</v>
      </c>
      <c r="S15" s="1" t="s">
        <v>8</v>
      </c>
      <c r="T15" s="2">
        <v>2.8881742199577656</v>
      </c>
      <c r="U15" s="2">
        <v>2.7505699204136231</v>
      </c>
      <c r="V15" s="2">
        <v>2.5696056266214788</v>
      </c>
      <c r="W15" s="2">
        <v>2.9267461309207978</v>
      </c>
    </row>
    <row r="16" spans="1:43" x14ac:dyDescent="0.25">
      <c r="A16" s="1" t="s">
        <v>9</v>
      </c>
      <c r="B16" s="2">
        <v>5.5608581254004781</v>
      </c>
      <c r="C16" s="2">
        <v>5.3155855848688764</v>
      </c>
      <c r="D16" s="2">
        <v>5.9673891767058969</v>
      </c>
      <c r="E16" s="2">
        <v>5.5045843078195915</v>
      </c>
      <c r="G16" s="1" t="s">
        <v>9</v>
      </c>
      <c r="H16" s="2">
        <v>5.1682037511576819</v>
      </c>
      <c r="I16" s="2">
        <v>5.1651978246760812</v>
      </c>
      <c r="J16" s="2">
        <v>5.7751767616220953</v>
      </c>
      <c r="K16" s="2">
        <v>5.7019016855143541</v>
      </c>
      <c r="M16" s="1" t="s">
        <v>9</v>
      </c>
      <c r="N16" s="2">
        <v>5.8707341469428203</v>
      </c>
      <c r="O16" s="2">
        <v>5.4447093387980781</v>
      </c>
      <c r="P16" s="2">
        <v>5.7546952854038116</v>
      </c>
      <c r="Q16" s="2">
        <v>5.6342614715521444</v>
      </c>
      <c r="S16" s="1" t="s">
        <v>9</v>
      </c>
      <c r="T16" s="2">
        <v>5.7039257662027252</v>
      </c>
      <c r="U16" s="2">
        <v>5.2795045444612816</v>
      </c>
      <c r="V16" s="2">
        <v>5.7202510872451384</v>
      </c>
      <c r="W16" s="2">
        <v>5.7793175190263693</v>
      </c>
    </row>
    <row r="17" spans="1:23" x14ac:dyDescent="0.25">
      <c r="A17" s="1" t="s">
        <v>10</v>
      </c>
      <c r="B17" s="2">
        <v>59.262938029397191</v>
      </c>
      <c r="C17" s="2">
        <v>54.928260105286498</v>
      </c>
      <c r="D17" s="2">
        <v>61.497606979285678</v>
      </c>
      <c r="E17" s="2">
        <v>62.924041762749752</v>
      </c>
      <c r="G17" s="1" t="s">
        <v>10</v>
      </c>
      <c r="H17" s="2">
        <v>58.822617156445986</v>
      </c>
      <c r="I17" s="2">
        <v>55.389172499076508</v>
      </c>
      <c r="J17" s="2">
        <v>60.622970325137508</v>
      </c>
      <c r="K17" s="2">
        <v>62.576849326677774</v>
      </c>
      <c r="M17" s="1" t="s">
        <v>10</v>
      </c>
      <c r="N17" s="2">
        <v>60.573638071943009</v>
      </c>
      <c r="O17" s="2">
        <v>56.548612098740314</v>
      </c>
      <c r="P17" s="2">
        <v>59.780656164685396</v>
      </c>
      <c r="Q17" s="2">
        <v>61.62027853533526</v>
      </c>
      <c r="S17" s="1" t="s">
        <v>10</v>
      </c>
      <c r="T17" s="2">
        <v>59.260263099455223</v>
      </c>
      <c r="U17" s="2">
        <v>56.203694408142134</v>
      </c>
      <c r="V17" s="2">
        <v>59.979557401636399</v>
      </c>
      <c r="W17" s="2">
        <v>61.696115867949906</v>
      </c>
    </row>
    <row r="18" spans="1:23" x14ac:dyDescent="0.25">
      <c r="A18" s="1" t="s">
        <v>11</v>
      </c>
      <c r="B18" s="2">
        <v>21.47540634026107</v>
      </c>
      <c r="C18" s="2">
        <v>21.967459145616903</v>
      </c>
      <c r="D18" s="2">
        <v>20.025324572188268</v>
      </c>
      <c r="E18" s="2">
        <v>20.390094472811125</v>
      </c>
      <c r="G18" s="1" t="s">
        <v>11</v>
      </c>
      <c r="H18" s="2">
        <v>21.260657791791427</v>
      </c>
      <c r="I18" s="2">
        <v>21.674984117086485</v>
      </c>
      <c r="J18" s="2">
        <v>20.09321084241672</v>
      </c>
      <c r="K18" s="2">
        <v>20.531989176152241</v>
      </c>
      <c r="M18" s="1" t="s">
        <v>11</v>
      </c>
      <c r="N18" s="2">
        <v>20.851843300351778</v>
      </c>
      <c r="O18" s="2">
        <v>21.336108921491348</v>
      </c>
      <c r="P18" s="2">
        <v>20.056769117647057</v>
      </c>
      <c r="Q18" s="2">
        <v>20.546743471943621</v>
      </c>
      <c r="S18" s="1" t="s">
        <v>11</v>
      </c>
      <c r="T18" s="2">
        <v>21.013759471033932</v>
      </c>
      <c r="U18" s="2">
        <v>21.40107975034266</v>
      </c>
      <c r="V18" s="2">
        <v>20.053079723998376</v>
      </c>
      <c r="W18" s="2">
        <v>20.735765925281033</v>
      </c>
    </row>
    <row r="19" spans="1:23" x14ac:dyDescent="0.25">
      <c r="A19" s="1" t="s">
        <v>12</v>
      </c>
      <c r="B19" s="2">
        <v>1.3178132189583052</v>
      </c>
      <c r="C19" s="2">
        <v>1.2326551106285164</v>
      </c>
      <c r="D19" s="2">
        <v>0.93843823027575446</v>
      </c>
      <c r="E19" s="2">
        <v>1.1328406427631967</v>
      </c>
      <c r="G19" s="1" t="s">
        <v>12</v>
      </c>
      <c r="H19" s="2">
        <v>1.2987080602676575</v>
      </c>
      <c r="I19" s="2">
        <v>1.2188201620593704</v>
      </c>
      <c r="J19" s="2">
        <v>0.94074309423353963</v>
      </c>
      <c r="K19" s="2">
        <v>1.1494636740682316</v>
      </c>
      <c r="M19" s="1" t="s">
        <v>12</v>
      </c>
      <c r="N19" s="2">
        <v>1.1816632699378224</v>
      </c>
      <c r="O19" s="2">
        <v>1.1141647548167553</v>
      </c>
      <c r="P19" s="2">
        <v>0.93719254179636624</v>
      </c>
      <c r="Q19" s="2">
        <v>1.132150489489919</v>
      </c>
      <c r="S19" s="1" t="s">
        <v>12</v>
      </c>
      <c r="T19" s="2">
        <v>1.2221302135722938</v>
      </c>
      <c r="U19" s="2">
        <v>1.152501806544618</v>
      </c>
      <c r="V19" s="2">
        <v>0.91805331369686871</v>
      </c>
      <c r="W19" s="2">
        <v>1.1486130302268887</v>
      </c>
    </row>
    <row r="20" spans="1:23" x14ac:dyDescent="0.25">
      <c r="A20" s="1" t="s">
        <v>13</v>
      </c>
      <c r="B20" s="2">
        <v>-4.6985733557298097</v>
      </c>
      <c r="C20" s="2">
        <v>-4.4772977193647172</v>
      </c>
      <c r="D20" s="2">
        <v>-5.4903473289254414</v>
      </c>
      <c r="E20" s="2">
        <v>-5.0378343706771922</v>
      </c>
      <c r="G20" s="1" t="s">
        <v>13</v>
      </c>
      <c r="H20" s="2">
        <v>-4.6983752819885227</v>
      </c>
      <c r="I20" s="2">
        <v>-4.5127779925868898</v>
      </c>
      <c r="J20" s="2">
        <v>-5.2437706677409182</v>
      </c>
      <c r="K20" s="2">
        <v>-5.0211789176328283</v>
      </c>
      <c r="M20" s="1" t="s">
        <v>13</v>
      </c>
      <c r="N20" s="2">
        <v>-4.9788233638582726</v>
      </c>
      <c r="O20" s="2">
        <v>-4.5492763789417561</v>
      </c>
      <c r="P20" s="2">
        <v>-5.1859316177676629</v>
      </c>
      <c r="Q20" s="2">
        <v>-4.8308283469676629</v>
      </c>
      <c r="S20" s="1" t="s">
        <v>13</v>
      </c>
      <c r="T20" s="2">
        <v>-4.8362883494893509</v>
      </c>
      <c r="U20" s="2">
        <v>-4.6712345393866981</v>
      </c>
      <c r="V20" s="2">
        <v>-5.3102684696586486</v>
      </c>
      <c r="W20" s="2">
        <v>-5.098467550502682</v>
      </c>
    </row>
    <row r="21" spans="1:23" x14ac:dyDescent="0.25">
      <c r="A21" s="1" t="s">
        <v>14</v>
      </c>
      <c r="B21" s="2">
        <v>15.283564261835044</v>
      </c>
      <c r="C21" s="2">
        <v>16.448495230036585</v>
      </c>
      <c r="D21" s="2">
        <v>14.87297274123226</v>
      </c>
      <c r="E21" s="2">
        <v>14.683030946198649</v>
      </c>
      <c r="G21" s="1" t="s">
        <v>14</v>
      </c>
      <c r="H21" s="2">
        <v>15.158839942910603</v>
      </c>
      <c r="I21" s="2">
        <v>16.174719312823772</v>
      </c>
      <c r="J21" s="2">
        <v>15.160169798995055</v>
      </c>
      <c r="K21" s="2">
        <v>14.760326409336063</v>
      </c>
      <c r="M21" s="1" t="s">
        <v>14</v>
      </c>
      <c r="N21" s="2">
        <v>14.968550603772183</v>
      </c>
      <c r="O21" s="2">
        <v>16.267465520154051</v>
      </c>
      <c r="P21" s="2">
        <v>15.196552683209241</v>
      </c>
      <c r="Q21" s="2">
        <v>15.077518794282405</v>
      </c>
      <c r="S21" s="1" t="s">
        <v>14</v>
      </c>
      <c r="T21" s="2">
        <v>15.103185357575317</v>
      </c>
      <c r="U21" s="2">
        <v>16.017473504905873</v>
      </c>
      <c r="V21" s="2">
        <v>15.177970158808254</v>
      </c>
      <c r="W21" s="2">
        <v>14.879599662584685</v>
      </c>
    </row>
    <row r="22" spans="1:23" x14ac:dyDescent="0.25">
      <c r="A22" s="1" t="s">
        <v>15</v>
      </c>
      <c r="B22" s="9">
        <v>170000</v>
      </c>
      <c r="C22" s="9">
        <v>170000</v>
      </c>
      <c r="D22" s="9">
        <v>170000</v>
      </c>
      <c r="E22" s="9">
        <v>170000</v>
      </c>
      <c r="G22" s="1" t="s">
        <v>15</v>
      </c>
      <c r="H22" s="9">
        <v>170000</v>
      </c>
      <c r="I22" s="9">
        <v>170000</v>
      </c>
      <c r="J22" s="9">
        <v>170000</v>
      </c>
      <c r="K22" s="9">
        <v>170000</v>
      </c>
      <c r="M22" s="1" t="s">
        <v>15</v>
      </c>
      <c r="N22" s="9">
        <v>170000</v>
      </c>
      <c r="O22" s="9">
        <v>170000</v>
      </c>
      <c r="P22" s="9">
        <v>170000</v>
      </c>
      <c r="Q22" s="9">
        <v>170000</v>
      </c>
      <c r="S22" s="1" t="s">
        <v>15</v>
      </c>
      <c r="T22" s="9">
        <v>170000</v>
      </c>
      <c r="U22" s="9">
        <v>170000</v>
      </c>
      <c r="V22" s="9">
        <v>170000</v>
      </c>
      <c r="W22" s="9">
        <v>170000</v>
      </c>
    </row>
    <row r="23" spans="1:23" x14ac:dyDescent="0.25">
      <c r="A23" s="1" t="s">
        <v>25</v>
      </c>
      <c r="B23" s="9">
        <v>0</v>
      </c>
      <c r="C23" s="9">
        <v>221</v>
      </c>
      <c r="D23" s="9">
        <v>0</v>
      </c>
      <c r="E23" s="9">
        <v>0</v>
      </c>
      <c r="G23" s="1" t="s">
        <v>25</v>
      </c>
      <c r="H23" s="9">
        <v>0</v>
      </c>
      <c r="I23" s="9">
        <v>0</v>
      </c>
      <c r="J23" s="9">
        <v>0</v>
      </c>
      <c r="K23" s="9">
        <v>46</v>
      </c>
      <c r="M23" s="1" t="s">
        <v>25</v>
      </c>
      <c r="N23" s="9">
        <v>124</v>
      </c>
      <c r="O23" s="9">
        <v>0</v>
      </c>
      <c r="P23" s="9">
        <v>0</v>
      </c>
      <c r="Q23" s="9">
        <v>0</v>
      </c>
      <c r="S23" s="1" t="s">
        <v>25</v>
      </c>
      <c r="T23" s="9">
        <v>0</v>
      </c>
      <c r="U23" s="9">
        <v>0</v>
      </c>
      <c r="V23" s="9">
        <v>0</v>
      </c>
      <c r="W23" s="9">
        <v>0</v>
      </c>
    </row>
    <row r="25" spans="1:23" ht="15.75" x14ac:dyDescent="0.25">
      <c r="A25" s="8" t="s">
        <v>48</v>
      </c>
      <c r="G25" s="8" t="s">
        <v>49</v>
      </c>
      <c r="M25" s="8" t="s">
        <v>50</v>
      </c>
      <c r="S25" s="8" t="s">
        <v>51</v>
      </c>
    </row>
    <row r="26" spans="1:23" x14ac:dyDescent="0.25">
      <c r="A26" s="1" t="s">
        <v>30</v>
      </c>
      <c r="B26" s="1" t="s">
        <v>0</v>
      </c>
      <c r="C26" s="1" t="s">
        <v>17</v>
      </c>
      <c r="D26" s="1" t="s">
        <v>35</v>
      </c>
      <c r="E26" s="1" t="s">
        <v>18</v>
      </c>
      <c r="G26" s="1" t="s">
        <v>30</v>
      </c>
      <c r="H26" s="1" t="s">
        <v>0</v>
      </c>
      <c r="I26" s="1" t="s">
        <v>17</v>
      </c>
      <c r="J26" s="1" t="s">
        <v>35</v>
      </c>
      <c r="K26" s="1" t="s">
        <v>18</v>
      </c>
      <c r="M26" s="1" t="s">
        <v>30</v>
      </c>
      <c r="N26" s="1" t="s">
        <v>0</v>
      </c>
      <c r="O26" s="1" t="s">
        <v>17</v>
      </c>
      <c r="P26" s="1" t="s">
        <v>35</v>
      </c>
      <c r="Q26" s="1" t="s">
        <v>18</v>
      </c>
      <c r="S26" s="1" t="s">
        <v>30</v>
      </c>
      <c r="T26" s="1" t="s">
        <v>0</v>
      </c>
      <c r="U26" s="1" t="s">
        <v>17</v>
      </c>
      <c r="V26" s="1" t="s">
        <v>35</v>
      </c>
      <c r="W26" s="1" t="s">
        <v>18</v>
      </c>
    </row>
    <row r="27" spans="1:23" x14ac:dyDescent="0.25">
      <c r="A27" s="9">
        <v>1</v>
      </c>
      <c r="B27" s="9">
        <v>35826</v>
      </c>
      <c r="C27" s="9">
        <v>173.12</v>
      </c>
      <c r="D27" s="9">
        <v>-1.75</v>
      </c>
      <c r="E27" s="9" t="s">
        <v>36</v>
      </c>
      <c r="G27" s="9">
        <v>1</v>
      </c>
      <c r="H27" s="9">
        <v>41749</v>
      </c>
      <c r="I27" s="9">
        <v>51.408999999999999</v>
      </c>
      <c r="J27" s="9">
        <v>10.25</v>
      </c>
      <c r="K27" s="9" t="s">
        <v>35</v>
      </c>
      <c r="M27" s="9">
        <v>1</v>
      </c>
      <c r="N27" s="9">
        <v>874</v>
      </c>
      <c r="O27" s="9">
        <v>175.58</v>
      </c>
      <c r="P27" s="9">
        <v>-6.25</v>
      </c>
      <c r="Q27" s="9" t="s">
        <v>36</v>
      </c>
      <c r="S27" s="9">
        <v>1</v>
      </c>
      <c r="T27" s="9">
        <v>7448</v>
      </c>
      <c r="U27" s="9">
        <v>231.25</v>
      </c>
      <c r="V27" s="9">
        <v>-8</v>
      </c>
      <c r="W27" s="9" t="s">
        <v>36</v>
      </c>
    </row>
    <row r="28" spans="1:23" x14ac:dyDescent="0.25">
      <c r="A28" s="9">
        <v>1</v>
      </c>
      <c r="B28" s="9">
        <v>35839</v>
      </c>
      <c r="C28" s="9">
        <v>53.46</v>
      </c>
      <c r="D28" s="9">
        <v>15.25</v>
      </c>
      <c r="E28" s="9" t="s">
        <v>35</v>
      </c>
      <c r="G28" s="9">
        <v>1</v>
      </c>
      <c r="H28" s="9">
        <v>101181</v>
      </c>
      <c r="I28" s="9">
        <v>83.6</v>
      </c>
      <c r="J28" s="9">
        <v>7</v>
      </c>
      <c r="K28" s="9" t="s">
        <v>36</v>
      </c>
      <c r="M28" s="9">
        <v>1</v>
      </c>
      <c r="N28" s="9">
        <v>45536</v>
      </c>
      <c r="O28" s="9">
        <v>157.51</v>
      </c>
      <c r="P28" s="9">
        <v>2</v>
      </c>
      <c r="Q28" s="9" t="s">
        <v>36</v>
      </c>
      <c r="S28" s="9">
        <v>1</v>
      </c>
      <c r="T28" s="9">
        <v>45465</v>
      </c>
      <c r="U28" s="9">
        <v>125.62</v>
      </c>
      <c r="V28" s="9">
        <v>0</v>
      </c>
      <c r="W28" s="9" t="s">
        <v>36</v>
      </c>
    </row>
    <row r="29" spans="1:23" x14ac:dyDescent="0.25">
      <c r="A29" s="9">
        <v>1</v>
      </c>
      <c r="B29" s="9">
        <v>128897</v>
      </c>
      <c r="C29" s="9">
        <v>56.3</v>
      </c>
      <c r="D29" s="9">
        <v>12.25</v>
      </c>
      <c r="E29" s="9" t="s">
        <v>35</v>
      </c>
      <c r="G29" s="9">
        <v>1</v>
      </c>
      <c r="H29" s="9">
        <v>105963</v>
      </c>
      <c r="I29" s="9">
        <v>192.53</v>
      </c>
      <c r="J29" s="9">
        <v>-10.5</v>
      </c>
      <c r="K29" s="9" t="s">
        <v>36</v>
      </c>
      <c r="M29" s="9">
        <v>1</v>
      </c>
      <c r="N29" s="9">
        <v>84216</v>
      </c>
      <c r="O29" s="9">
        <v>200.25</v>
      </c>
      <c r="P29" s="9">
        <v>0</v>
      </c>
      <c r="Q29" s="9" t="s">
        <v>36</v>
      </c>
      <c r="S29" s="9">
        <v>1</v>
      </c>
      <c r="T29" s="9">
        <v>45602</v>
      </c>
      <c r="U29" s="9">
        <v>208.67</v>
      </c>
      <c r="V29" s="9">
        <v>-5</v>
      </c>
      <c r="W29" s="9" t="s">
        <v>36</v>
      </c>
    </row>
    <row r="30" spans="1:23" x14ac:dyDescent="0.25">
      <c r="A30" s="9">
        <v>1</v>
      </c>
      <c r="B30" s="9">
        <v>139727</v>
      </c>
      <c r="C30" s="9">
        <v>138.02000000000001</v>
      </c>
      <c r="D30" s="9">
        <v>2</v>
      </c>
      <c r="E30" s="9" t="s">
        <v>36</v>
      </c>
      <c r="G30" s="9">
        <v>1</v>
      </c>
      <c r="H30" s="9">
        <v>106091</v>
      </c>
      <c r="I30" s="9">
        <v>198.14</v>
      </c>
      <c r="J30" s="9">
        <v>-8</v>
      </c>
      <c r="K30" s="9" t="s">
        <v>36</v>
      </c>
      <c r="M30" s="9">
        <v>1</v>
      </c>
      <c r="N30" s="9">
        <v>90129</v>
      </c>
      <c r="O30" s="9">
        <v>186.29</v>
      </c>
      <c r="P30" s="9">
        <v>-3.75</v>
      </c>
      <c r="Q30" s="9" t="s">
        <v>36</v>
      </c>
      <c r="S30" s="9">
        <v>1</v>
      </c>
      <c r="T30" s="9">
        <v>45608</v>
      </c>
      <c r="U30" s="9">
        <v>186.25</v>
      </c>
      <c r="V30" s="9">
        <v>-2</v>
      </c>
      <c r="W30" s="9" t="s">
        <v>36</v>
      </c>
    </row>
    <row r="31" spans="1:23" x14ac:dyDescent="0.25">
      <c r="A31" s="9">
        <v>1</v>
      </c>
      <c r="B31" s="9">
        <v>153277</v>
      </c>
      <c r="C31" s="9">
        <v>181.94</v>
      </c>
      <c r="D31" s="9">
        <v>-3.25</v>
      </c>
      <c r="E31" s="9" t="s">
        <v>36</v>
      </c>
      <c r="G31" s="9">
        <v>1</v>
      </c>
      <c r="H31" s="9">
        <v>151691</v>
      </c>
      <c r="I31" s="9">
        <v>64.150000000000006</v>
      </c>
      <c r="J31" s="9">
        <v>8.5</v>
      </c>
      <c r="K31" s="9" t="s">
        <v>36</v>
      </c>
      <c r="M31" s="9">
        <v>1</v>
      </c>
      <c r="N31" s="9">
        <v>109099</v>
      </c>
      <c r="O31" s="9">
        <v>188.3</v>
      </c>
      <c r="P31" s="9">
        <v>-3.5</v>
      </c>
      <c r="Q31" s="9" t="s">
        <v>36</v>
      </c>
      <c r="S31" s="9">
        <v>1</v>
      </c>
      <c r="T31" s="9">
        <v>98125</v>
      </c>
      <c r="U31" s="9">
        <v>66.673000000000002</v>
      </c>
      <c r="V31" s="9">
        <v>8.5</v>
      </c>
      <c r="W31" s="9" t="s">
        <v>36</v>
      </c>
    </row>
    <row r="32" spans="1:23" x14ac:dyDescent="0.25">
      <c r="A32" s="9">
        <v>1</v>
      </c>
      <c r="B32" s="9">
        <v>153282</v>
      </c>
      <c r="C32" s="9">
        <v>73.14</v>
      </c>
      <c r="D32" s="9">
        <v>9.5</v>
      </c>
      <c r="E32" s="9" t="s">
        <v>36</v>
      </c>
      <c r="G32" s="9">
        <v>1</v>
      </c>
      <c r="H32" s="9">
        <v>153723</v>
      </c>
      <c r="I32" s="9">
        <v>50.23</v>
      </c>
      <c r="J32" s="9">
        <v>14.5</v>
      </c>
      <c r="K32" s="9" t="s">
        <v>35</v>
      </c>
      <c r="M32" s="9">
        <v>1</v>
      </c>
      <c r="N32" s="9">
        <v>144487</v>
      </c>
      <c r="O32" s="9">
        <v>179.52</v>
      </c>
      <c r="P32" s="9">
        <v>-7</v>
      </c>
      <c r="Q32" s="9" t="s">
        <v>36</v>
      </c>
      <c r="S32" s="9">
        <v>1</v>
      </c>
      <c r="T32" s="9">
        <v>116881</v>
      </c>
      <c r="U32" s="9">
        <v>56.853000000000002</v>
      </c>
      <c r="V32" s="9">
        <v>9.5</v>
      </c>
      <c r="W32" s="9" t="s">
        <v>35</v>
      </c>
    </row>
    <row r="33" spans="1:23" x14ac:dyDescent="0.25">
      <c r="A33" s="9">
        <v>1</v>
      </c>
      <c r="B33" s="9">
        <v>153285</v>
      </c>
      <c r="C33" s="9">
        <v>213.6</v>
      </c>
      <c r="D33" s="9">
        <v>-0.5</v>
      </c>
      <c r="E33" s="9" t="s">
        <v>36</v>
      </c>
      <c r="G33" s="9">
        <v>1</v>
      </c>
      <c r="H33" s="9">
        <v>161082</v>
      </c>
      <c r="I33" s="9">
        <v>105.98</v>
      </c>
      <c r="J33" s="9">
        <v>2.75</v>
      </c>
      <c r="K33" s="9" t="s">
        <v>36</v>
      </c>
      <c r="M33" s="9">
        <v>2</v>
      </c>
      <c r="N33" s="9">
        <v>24931</v>
      </c>
      <c r="O33" s="9">
        <v>101.57</v>
      </c>
      <c r="P33" s="9">
        <v>3</v>
      </c>
      <c r="Q33" s="9" t="s">
        <v>36</v>
      </c>
      <c r="S33" s="9">
        <v>1</v>
      </c>
      <c r="T33" s="9">
        <v>125818</v>
      </c>
      <c r="U33" s="9">
        <v>136.76</v>
      </c>
      <c r="V33" s="9">
        <v>3.75</v>
      </c>
      <c r="W33" s="9" t="s">
        <v>36</v>
      </c>
    </row>
    <row r="34" spans="1:23" x14ac:dyDescent="0.25">
      <c r="A34" s="9">
        <v>2</v>
      </c>
      <c r="B34" s="9">
        <v>158</v>
      </c>
      <c r="C34" s="9">
        <v>188.42</v>
      </c>
      <c r="D34" s="9">
        <v>-0.25</v>
      </c>
      <c r="E34" s="9" t="s">
        <v>36</v>
      </c>
      <c r="G34" s="9">
        <v>2</v>
      </c>
      <c r="H34" s="9">
        <v>4952</v>
      </c>
      <c r="I34" s="9">
        <v>126.01</v>
      </c>
      <c r="J34" s="9">
        <v>3</v>
      </c>
      <c r="K34" s="9" t="s">
        <v>36</v>
      </c>
      <c r="M34" s="9">
        <v>2</v>
      </c>
      <c r="N34" s="9">
        <v>67403</v>
      </c>
      <c r="O34" s="9">
        <v>180.45</v>
      </c>
      <c r="P34" s="9">
        <v>-2</v>
      </c>
      <c r="Q34" s="9" t="s">
        <v>36</v>
      </c>
      <c r="S34" s="9">
        <v>1</v>
      </c>
      <c r="T34" s="9">
        <v>156052</v>
      </c>
      <c r="U34" s="9">
        <v>216.29</v>
      </c>
      <c r="V34" s="9">
        <v>-4</v>
      </c>
      <c r="W34" s="9" t="s">
        <v>36</v>
      </c>
    </row>
    <row r="35" spans="1:23" x14ac:dyDescent="0.25">
      <c r="A35" s="9">
        <v>2</v>
      </c>
      <c r="B35" s="9">
        <v>65057</v>
      </c>
      <c r="C35" s="9">
        <v>201.38</v>
      </c>
      <c r="D35" s="9">
        <v>-1.75</v>
      </c>
      <c r="E35" s="9" t="s">
        <v>36</v>
      </c>
      <c r="G35" s="9">
        <v>2</v>
      </c>
      <c r="H35" s="9">
        <v>57047</v>
      </c>
      <c r="I35" s="9">
        <v>211.69</v>
      </c>
      <c r="J35" s="9">
        <v>-4.75</v>
      </c>
      <c r="K35" s="9" t="s">
        <v>36</v>
      </c>
      <c r="M35" s="9">
        <v>2</v>
      </c>
      <c r="N35" s="9">
        <v>92423</v>
      </c>
      <c r="O35" s="9">
        <v>184.91</v>
      </c>
      <c r="P35" s="9">
        <v>-4.25</v>
      </c>
      <c r="Q35" s="9" t="s">
        <v>36</v>
      </c>
      <c r="S35" s="9">
        <v>2</v>
      </c>
      <c r="T35" s="9">
        <v>61493</v>
      </c>
      <c r="U35" s="9">
        <v>96.78</v>
      </c>
      <c r="V35" s="9">
        <v>2.5</v>
      </c>
      <c r="W35" s="9" t="s">
        <v>36</v>
      </c>
    </row>
    <row r="36" spans="1:23" x14ac:dyDescent="0.25">
      <c r="A36" s="9">
        <v>2</v>
      </c>
      <c r="B36" s="9">
        <v>65059</v>
      </c>
      <c r="C36" s="9">
        <v>217.04</v>
      </c>
      <c r="D36" s="9">
        <v>-8.5</v>
      </c>
      <c r="E36" s="9" t="s">
        <v>36</v>
      </c>
      <c r="G36" s="9">
        <v>2</v>
      </c>
      <c r="H36" s="9">
        <v>87577</v>
      </c>
      <c r="I36" s="9">
        <v>135.58000000000001</v>
      </c>
      <c r="J36" s="9">
        <v>-0.75</v>
      </c>
      <c r="K36" s="9" t="s">
        <v>36</v>
      </c>
      <c r="M36" s="9">
        <v>2</v>
      </c>
      <c r="N36" s="9">
        <v>154097</v>
      </c>
      <c r="O36" s="9">
        <v>241.41</v>
      </c>
      <c r="P36" s="9">
        <v>-7.5</v>
      </c>
      <c r="Q36" s="9" t="s">
        <v>36</v>
      </c>
      <c r="S36" s="9">
        <v>2</v>
      </c>
      <c r="T36" s="9">
        <v>69041</v>
      </c>
      <c r="U36" s="9">
        <v>53.76</v>
      </c>
      <c r="V36" s="9">
        <v>12</v>
      </c>
      <c r="W36" s="9" t="s">
        <v>35</v>
      </c>
    </row>
    <row r="37" spans="1:23" x14ac:dyDescent="0.25">
      <c r="A37" s="9">
        <v>2</v>
      </c>
      <c r="B37" s="9">
        <v>116259</v>
      </c>
      <c r="C37" s="9">
        <v>227.56</v>
      </c>
      <c r="D37" s="9">
        <v>-3.5</v>
      </c>
      <c r="E37" s="9" t="s">
        <v>36</v>
      </c>
      <c r="G37" s="9">
        <v>2</v>
      </c>
      <c r="H37" s="9">
        <v>91294</v>
      </c>
      <c r="I37" s="9">
        <v>122.71</v>
      </c>
      <c r="J37" s="9">
        <v>2</v>
      </c>
      <c r="K37" s="9" t="s">
        <v>36</v>
      </c>
      <c r="M37" s="9">
        <v>2</v>
      </c>
      <c r="N37" s="9">
        <v>154189</v>
      </c>
      <c r="O37" s="9">
        <v>52.63</v>
      </c>
      <c r="P37" s="9">
        <v>13.25</v>
      </c>
      <c r="Q37" s="9" t="s">
        <v>35</v>
      </c>
      <c r="S37" s="9">
        <v>2</v>
      </c>
      <c r="T37" s="9">
        <v>74280</v>
      </c>
      <c r="U37" s="9">
        <v>228.08</v>
      </c>
      <c r="V37" s="9">
        <v>-7.5</v>
      </c>
      <c r="W37" s="9" t="s">
        <v>36</v>
      </c>
    </row>
    <row r="38" spans="1:23" x14ac:dyDescent="0.25">
      <c r="A38" s="9">
        <v>2</v>
      </c>
      <c r="B38" s="9">
        <v>143984</v>
      </c>
      <c r="C38" s="9">
        <v>47.15</v>
      </c>
      <c r="D38" s="9">
        <v>16</v>
      </c>
      <c r="E38" s="9" t="s">
        <v>35</v>
      </c>
      <c r="G38" s="9">
        <v>2</v>
      </c>
      <c r="H38" s="9">
        <v>102263</v>
      </c>
      <c r="I38" s="9">
        <v>201.76</v>
      </c>
      <c r="J38" s="9">
        <v>-5</v>
      </c>
      <c r="K38" s="9" t="s">
        <v>36</v>
      </c>
      <c r="M38" s="9">
        <v>2</v>
      </c>
      <c r="N38" s="9">
        <v>166254</v>
      </c>
      <c r="O38" s="9">
        <v>169.86</v>
      </c>
      <c r="P38" s="9">
        <v>1</v>
      </c>
      <c r="Q38" s="9" t="s">
        <v>36</v>
      </c>
      <c r="S38" s="9">
        <v>2</v>
      </c>
      <c r="T38" s="9">
        <v>74285</v>
      </c>
      <c r="U38" s="9">
        <v>83.42</v>
      </c>
      <c r="V38" s="9">
        <v>4.25</v>
      </c>
      <c r="W38" s="9" t="s">
        <v>36</v>
      </c>
    </row>
    <row r="39" spans="1:23" x14ac:dyDescent="0.25">
      <c r="A39" s="9">
        <v>2</v>
      </c>
      <c r="B39" s="9">
        <v>146576</v>
      </c>
      <c r="C39" s="9">
        <v>196.58</v>
      </c>
      <c r="D39" s="9">
        <v>-3</v>
      </c>
      <c r="E39" s="9" t="s">
        <v>36</v>
      </c>
      <c r="G39" s="9">
        <v>2</v>
      </c>
      <c r="H39" s="9">
        <v>143677</v>
      </c>
      <c r="I39" s="9">
        <v>192.68</v>
      </c>
      <c r="J39" s="9">
        <v>-4.5</v>
      </c>
      <c r="K39" s="9" t="s">
        <v>36</v>
      </c>
      <c r="M39" s="9">
        <v>4</v>
      </c>
      <c r="N39" s="9">
        <v>11886</v>
      </c>
      <c r="O39" s="9">
        <v>227.57</v>
      </c>
      <c r="P39" s="9">
        <v>-2.75</v>
      </c>
      <c r="Q39" s="9" t="s">
        <v>36</v>
      </c>
      <c r="S39" s="9">
        <v>2</v>
      </c>
      <c r="T39" s="9">
        <v>75657</v>
      </c>
      <c r="U39" s="9">
        <v>215.53</v>
      </c>
      <c r="V39" s="9">
        <v>-3.5</v>
      </c>
      <c r="W39" s="9" t="s">
        <v>36</v>
      </c>
    </row>
    <row r="40" spans="1:23" x14ac:dyDescent="0.25">
      <c r="A40" s="9">
        <v>3</v>
      </c>
      <c r="B40" s="9">
        <v>8425</v>
      </c>
      <c r="C40" s="9">
        <v>189.37</v>
      </c>
      <c r="D40" s="9">
        <v>2</v>
      </c>
      <c r="E40" s="9" t="s">
        <v>36</v>
      </c>
      <c r="G40" s="9">
        <v>3</v>
      </c>
      <c r="H40" s="9">
        <v>24873</v>
      </c>
      <c r="I40" s="9">
        <v>198.68</v>
      </c>
      <c r="J40" s="9">
        <v>-2.5</v>
      </c>
      <c r="K40" s="9" t="s">
        <v>36</v>
      </c>
      <c r="M40" s="9">
        <v>4</v>
      </c>
      <c r="N40" s="9">
        <v>56531</v>
      </c>
      <c r="O40" s="9">
        <v>60.21</v>
      </c>
      <c r="P40" s="9">
        <v>10.25</v>
      </c>
      <c r="Q40" s="9" t="s">
        <v>35</v>
      </c>
      <c r="S40" s="9">
        <v>2</v>
      </c>
      <c r="T40" s="9">
        <v>155306</v>
      </c>
      <c r="U40" s="9">
        <v>242.59</v>
      </c>
      <c r="V40" s="9">
        <v>-4</v>
      </c>
      <c r="W40" s="9" t="s">
        <v>36</v>
      </c>
    </row>
    <row r="41" spans="1:23" x14ac:dyDescent="0.25">
      <c r="A41" s="9">
        <v>3</v>
      </c>
      <c r="B41" s="9">
        <v>63304</v>
      </c>
      <c r="C41" s="9">
        <v>295.52999999999997</v>
      </c>
      <c r="D41" s="9">
        <v>-6</v>
      </c>
      <c r="E41" s="9" t="s">
        <v>36</v>
      </c>
      <c r="G41" s="9">
        <v>4</v>
      </c>
      <c r="H41" s="9">
        <v>27452</v>
      </c>
      <c r="I41" s="9">
        <v>187.63</v>
      </c>
      <c r="J41" s="9">
        <v>-6.75</v>
      </c>
      <c r="K41" s="9" t="s">
        <v>36</v>
      </c>
      <c r="M41" s="9">
        <v>4</v>
      </c>
      <c r="N41" s="9">
        <v>63481</v>
      </c>
      <c r="O41" s="9">
        <v>263.56</v>
      </c>
      <c r="P41" s="9">
        <v>-3.75</v>
      </c>
      <c r="Q41" s="9" t="s">
        <v>36</v>
      </c>
      <c r="S41" s="9">
        <v>2</v>
      </c>
      <c r="T41" s="9">
        <v>155311</v>
      </c>
      <c r="U41" s="9">
        <v>74.09</v>
      </c>
      <c r="V41" s="9">
        <v>7.25</v>
      </c>
      <c r="W41" s="9" t="s">
        <v>36</v>
      </c>
    </row>
    <row r="42" spans="1:23" x14ac:dyDescent="0.25">
      <c r="A42" s="9">
        <v>3</v>
      </c>
      <c r="B42" s="9">
        <v>89601</v>
      </c>
      <c r="C42" s="9">
        <v>256.19</v>
      </c>
      <c r="D42" s="9">
        <v>-2</v>
      </c>
      <c r="E42" s="9" t="s">
        <v>36</v>
      </c>
      <c r="G42" s="9">
        <v>4</v>
      </c>
      <c r="H42" s="9">
        <v>29943</v>
      </c>
      <c r="I42" s="9">
        <v>57.19</v>
      </c>
      <c r="J42" s="9">
        <v>11.5</v>
      </c>
      <c r="K42" s="9" t="s">
        <v>35</v>
      </c>
      <c r="M42" s="9"/>
      <c r="N42" s="9"/>
      <c r="O42" s="9"/>
      <c r="P42" s="9"/>
      <c r="Q42" s="9"/>
      <c r="S42" s="9">
        <v>3</v>
      </c>
      <c r="T42" s="9">
        <v>24376</v>
      </c>
      <c r="U42" s="9">
        <v>90.799000000000007</v>
      </c>
      <c r="V42" s="9">
        <v>7</v>
      </c>
      <c r="W42" s="9" t="s">
        <v>36</v>
      </c>
    </row>
    <row r="43" spans="1:23" x14ac:dyDescent="0.25">
      <c r="A43" s="9">
        <v>3</v>
      </c>
      <c r="B43" s="9">
        <v>127686</v>
      </c>
      <c r="C43" s="9">
        <v>54.19</v>
      </c>
      <c r="D43" s="9">
        <v>13</v>
      </c>
      <c r="E43" s="9" t="s">
        <v>35</v>
      </c>
      <c r="G43" s="9">
        <v>4</v>
      </c>
      <c r="H43" s="9">
        <v>86329</v>
      </c>
      <c r="I43" s="9">
        <v>65.912000000000006</v>
      </c>
      <c r="J43" s="9">
        <v>12</v>
      </c>
      <c r="K43" s="9" t="s">
        <v>36</v>
      </c>
      <c r="M43" s="9"/>
      <c r="N43" s="9"/>
      <c r="O43" s="9"/>
      <c r="P43" s="9"/>
      <c r="Q43" s="9"/>
      <c r="S43" s="10">
        <v>4</v>
      </c>
      <c r="T43" s="7">
        <v>69213</v>
      </c>
      <c r="U43" s="7">
        <v>203.23</v>
      </c>
      <c r="V43" s="7">
        <v>1.5</v>
      </c>
      <c r="W43" s="7" t="s">
        <v>36</v>
      </c>
    </row>
    <row r="44" spans="1:23" x14ac:dyDescent="0.25">
      <c r="A44" s="9">
        <v>3</v>
      </c>
      <c r="B44" s="9">
        <v>128043</v>
      </c>
      <c r="C44" s="9">
        <v>191.27</v>
      </c>
      <c r="D44" s="9">
        <v>-2.25</v>
      </c>
      <c r="E44" s="9" t="s">
        <v>36</v>
      </c>
      <c r="G44" s="9">
        <v>4</v>
      </c>
      <c r="H44" s="9">
        <v>86683</v>
      </c>
      <c r="I44" s="9">
        <v>60.399000000000001</v>
      </c>
      <c r="J44" s="9">
        <v>13.5</v>
      </c>
      <c r="K44" s="9" t="s">
        <v>35</v>
      </c>
      <c r="M44" s="9"/>
      <c r="N44" s="9"/>
      <c r="O44" s="9"/>
      <c r="P44" s="9"/>
      <c r="Q44" s="9"/>
      <c r="S44" s="10">
        <v>4</v>
      </c>
      <c r="T44" s="7">
        <v>99227</v>
      </c>
      <c r="U44" s="7">
        <v>136.4</v>
      </c>
      <c r="V44" s="7">
        <v>0.75</v>
      </c>
      <c r="W44" s="7" t="s">
        <v>36</v>
      </c>
    </row>
    <row r="45" spans="1:23" x14ac:dyDescent="0.25">
      <c r="A45" s="10">
        <v>3</v>
      </c>
      <c r="B45" s="7">
        <v>152777</v>
      </c>
      <c r="C45" s="7">
        <v>180.62</v>
      </c>
      <c r="D45" s="7">
        <v>-0.5</v>
      </c>
      <c r="E45" s="7" t="s">
        <v>36</v>
      </c>
      <c r="G45" s="9">
        <v>4</v>
      </c>
      <c r="H45" s="9">
        <v>136228</v>
      </c>
      <c r="I45" s="9">
        <v>59.633000000000003</v>
      </c>
      <c r="J45" s="9">
        <v>9</v>
      </c>
      <c r="K45" s="9" t="s">
        <v>35</v>
      </c>
      <c r="M45" s="9"/>
      <c r="N45" s="9"/>
      <c r="O45" s="9"/>
      <c r="P45" s="9"/>
      <c r="Q45" s="9"/>
      <c r="S45" s="10">
        <v>4</v>
      </c>
      <c r="T45" s="7">
        <v>168633</v>
      </c>
      <c r="U45" s="7">
        <v>184.2</v>
      </c>
      <c r="V45" s="7">
        <v>1</v>
      </c>
      <c r="W45" s="7" t="s">
        <v>36</v>
      </c>
    </row>
    <row r="46" spans="1:23" x14ac:dyDescent="0.25">
      <c r="A46" s="10">
        <v>3</v>
      </c>
      <c r="B46" s="7">
        <v>165362</v>
      </c>
      <c r="C46" s="7">
        <v>201.77</v>
      </c>
      <c r="D46" s="7">
        <v>-5.5</v>
      </c>
      <c r="E46" s="7" t="s">
        <v>36</v>
      </c>
      <c r="G46" s="9"/>
      <c r="H46" s="9"/>
      <c r="I46" s="9"/>
      <c r="J46" s="9"/>
      <c r="K46" s="9"/>
      <c r="M46" s="9"/>
      <c r="N46" s="9"/>
      <c r="O46" s="9"/>
      <c r="P46" s="9"/>
      <c r="Q46" s="9"/>
    </row>
    <row r="47" spans="1:23" x14ac:dyDescent="0.25">
      <c r="A47" s="7">
        <v>4</v>
      </c>
      <c r="B47" s="7">
        <v>42243</v>
      </c>
      <c r="C47" s="7">
        <v>123.1</v>
      </c>
      <c r="D47" s="7">
        <v>2</v>
      </c>
      <c r="E47" s="7" t="s">
        <v>36</v>
      </c>
      <c r="G47" s="9"/>
      <c r="H47" s="9"/>
      <c r="I47" s="9"/>
      <c r="J47" s="9"/>
      <c r="K47" s="9"/>
    </row>
    <row r="48" spans="1:23" x14ac:dyDescent="0.25">
      <c r="A48" s="7">
        <v>4</v>
      </c>
      <c r="B48" s="7">
        <v>150502</v>
      </c>
      <c r="C48" s="7">
        <v>85.364000000000004</v>
      </c>
      <c r="D48" s="7">
        <v>7.5</v>
      </c>
      <c r="E48" s="7" t="s">
        <v>36</v>
      </c>
    </row>
    <row r="49" spans="1:5" x14ac:dyDescent="0.25">
      <c r="A49" s="7">
        <v>4</v>
      </c>
      <c r="B49" s="7">
        <v>155229</v>
      </c>
      <c r="C49" s="7">
        <v>78.850999999999999</v>
      </c>
      <c r="D49" s="7">
        <v>10</v>
      </c>
      <c r="E49" s="7" t="s">
        <v>36</v>
      </c>
    </row>
    <row r="50" spans="1:5" x14ac:dyDescent="0.25">
      <c r="A50" s="7">
        <v>4</v>
      </c>
      <c r="B50" s="7">
        <v>164334</v>
      </c>
      <c r="C50" s="7">
        <v>56.335000000000001</v>
      </c>
      <c r="D50" s="7">
        <v>14.25</v>
      </c>
      <c r="E50" s="7" t="s">
        <v>35</v>
      </c>
    </row>
    <row r="51" spans="1:5" x14ac:dyDescent="0.25">
      <c r="A51" s="7"/>
      <c r="B51" s="7"/>
      <c r="C51" s="7"/>
      <c r="D51" s="7"/>
      <c r="E51" s="7"/>
    </row>
    <row r="52" spans="1:5" x14ac:dyDescent="0.25">
      <c r="A52" s="7"/>
      <c r="B52" s="7"/>
      <c r="C52" s="7"/>
      <c r="D52" s="7"/>
      <c r="E52" s="7"/>
    </row>
    <row r="53" spans="1:5" x14ac:dyDescent="0.25">
      <c r="A53" s="7"/>
      <c r="B53" s="7"/>
      <c r="C53" s="7"/>
      <c r="D53" s="7"/>
      <c r="E53" s="7"/>
    </row>
    <row r="54" spans="1:5" x14ac:dyDescent="0.25">
      <c r="A54" s="7"/>
      <c r="B54" s="7"/>
      <c r="C54" s="7"/>
      <c r="D54" s="7"/>
      <c r="E54" s="7"/>
    </row>
    <row r="55" spans="1:5" x14ac:dyDescent="0.25">
      <c r="A55" s="7"/>
      <c r="B55" s="7"/>
      <c r="C55" s="7"/>
      <c r="D55" s="7"/>
      <c r="E55" s="7"/>
    </row>
    <row r="56" spans="1:5" x14ac:dyDescent="0.25">
      <c r="A56" s="7"/>
      <c r="B56" s="7"/>
      <c r="C56" s="7"/>
      <c r="D56" s="7"/>
      <c r="E56" s="7"/>
    </row>
  </sheetData>
  <pageMargins left="0.7" right="0.7" top="0.75" bottom="0.75" header="0.3" footer="0.3"/>
  <pageSetup orientation="portrait" r:id="rId1"/>
  <headerFooter>
    <oddHeader>&amp;L&amp;B&amp;11 Test Number: SwRI of IAR Data&amp;C&amp;B&amp;11 Oil Code: &amp;R&amp;B&amp;11 Test Date: //2019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38"/>
  <sheetViews>
    <sheetView zoomScaleNormal="100" workbookViewId="0">
      <selection activeCell="M18" sqref="M18:P21"/>
    </sheetView>
  </sheetViews>
  <sheetFormatPr defaultRowHeight="15" x14ac:dyDescent="0.25"/>
  <cols>
    <col min="1" max="1" width="12.28515625" bestFit="1" customWidth="1"/>
  </cols>
  <sheetData>
    <row r="1" spans="1:16" ht="15.75" x14ac:dyDescent="0.25">
      <c r="A1" s="11" t="s">
        <v>1</v>
      </c>
      <c r="B1" s="11"/>
      <c r="C1" s="11"/>
      <c r="D1" s="11"/>
      <c r="E1" s="11"/>
      <c r="G1" s="12" t="s">
        <v>21</v>
      </c>
      <c r="H1" s="13"/>
      <c r="I1" s="13"/>
      <c r="J1" s="13"/>
      <c r="K1" s="14"/>
    </row>
    <row r="2" spans="1:16" ht="15.75" x14ac:dyDescent="0.25">
      <c r="A2" s="11" t="s">
        <v>21</v>
      </c>
      <c r="B2" s="11"/>
      <c r="C2" s="11"/>
      <c r="D2" s="11"/>
      <c r="E2" s="11"/>
      <c r="G2" s="6" t="s">
        <v>29</v>
      </c>
      <c r="H2" s="6"/>
      <c r="I2" s="6"/>
      <c r="J2" s="6"/>
      <c r="K2" s="6"/>
    </row>
    <row r="3" spans="1:16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</row>
    <row r="4" spans="1:16" x14ac:dyDescent="0.25">
      <c r="A4" s="1" t="s">
        <v>7</v>
      </c>
      <c r="B4" s="2">
        <v>42.253879361158411</v>
      </c>
      <c r="C4" s="2">
        <v>40.291171269743074</v>
      </c>
      <c r="D4" s="2">
        <v>45.282594638632801</v>
      </c>
      <c r="E4" s="2">
        <v>45.958905157150795</v>
      </c>
      <c r="G4" s="6">
        <v>1</v>
      </c>
      <c r="H4" s="6">
        <f>COUNTIF(D18:D95,"PP")</f>
        <v>0</v>
      </c>
      <c r="I4" s="6">
        <f>COUNTIF(D18:D95,"MFB2")</f>
        <v>2</v>
      </c>
      <c r="J4" s="6">
        <f>COUNTIF(D18:D95,"PP&amp;MFB2")</f>
        <v>5</v>
      </c>
      <c r="K4" s="6">
        <f>SUM(H4:J4)</f>
        <v>7</v>
      </c>
    </row>
    <row r="5" spans="1:16" x14ac:dyDescent="0.25">
      <c r="A5" s="1" t="s">
        <v>8</v>
      </c>
      <c r="B5" s="2">
        <v>3.0587111349858134</v>
      </c>
      <c r="C5" s="2">
        <v>2.7536173770221577</v>
      </c>
      <c r="D5" s="2">
        <v>2.7172707964061176</v>
      </c>
      <c r="E5" s="2">
        <v>3.0820014113507104</v>
      </c>
      <c r="G5" s="6">
        <v>2</v>
      </c>
      <c r="H5" s="6">
        <f>COUNTIF(H18:H95,"PP")</f>
        <v>0</v>
      </c>
      <c r="I5" s="6">
        <f>COUNTIF(H18:H95,"MFB2")</f>
        <v>1</v>
      </c>
      <c r="J5" s="6">
        <f>COUNTIF(H18:H95,"PP&amp;MFB2")</f>
        <v>5</v>
      </c>
      <c r="K5" s="6">
        <f t="shared" ref="K5:K7" si="0">SUM(H5:J5)</f>
        <v>6</v>
      </c>
    </row>
    <row r="6" spans="1:16" x14ac:dyDescent="0.25">
      <c r="A6" s="1" t="s">
        <v>9</v>
      </c>
      <c r="B6" s="2">
        <v>5.5608581254004781</v>
      </c>
      <c r="C6" s="2">
        <v>5.3155855848688764</v>
      </c>
      <c r="D6" s="2">
        <v>5.9673891767058969</v>
      </c>
      <c r="E6" s="2">
        <v>5.5045843078195915</v>
      </c>
      <c r="G6" s="6">
        <v>3</v>
      </c>
      <c r="H6" s="6">
        <f>COUNTIF(L18:L94,"PP")</f>
        <v>0</v>
      </c>
      <c r="I6" s="6">
        <f>COUNTIF(L18:L94,"MFB2")</f>
        <v>1</v>
      </c>
      <c r="J6" s="6">
        <f>COUNTIF(L18:L94,"PP&amp;MFB2")</f>
        <v>6</v>
      </c>
      <c r="K6" s="6">
        <f t="shared" si="0"/>
        <v>7</v>
      </c>
    </row>
    <row r="7" spans="1:16" x14ac:dyDescent="0.25">
      <c r="A7" s="1" t="s">
        <v>10</v>
      </c>
      <c r="B7" s="2">
        <v>59.262938029397191</v>
      </c>
      <c r="C7" s="2">
        <v>54.928260105286498</v>
      </c>
      <c r="D7" s="2">
        <v>61.497606979285678</v>
      </c>
      <c r="E7" s="2">
        <v>62.924041762749752</v>
      </c>
      <c r="G7" s="6">
        <v>4</v>
      </c>
      <c r="H7" s="6">
        <f>COUNTIF(P18:P97,"PP")</f>
        <v>0</v>
      </c>
      <c r="I7" s="6">
        <f>COUNTIF(P18:P97,"MFB2")</f>
        <v>1</v>
      </c>
      <c r="J7" s="6">
        <f>COUNTIF(P18:P97,"PP&amp;MFB2")</f>
        <v>3</v>
      </c>
      <c r="K7" s="6">
        <f t="shared" si="0"/>
        <v>4</v>
      </c>
    </row>
    <row r="8" spans="1:16" x14ac:dyDescent="0.25">
      <c r="A8" s="1" t="s">
        <v>11</v>
      </c>
      <c r="B8" s="2">
        <v>21.47540634026107</v>
      </c>
      <c r="C8" s="2">
        <v>21.967459145616903</v>
      </c>
      <c r="D8" s="2">
        <v>20.025324572188268</v>
      </c>
      <c r="E8" s="2">
        <v>20.390094472811125</v>
      </c>
    </row>
    <row r="9" spans="1:16" x14ac:dyDescent="0.25">
      <c r="A9" s="1" t="s">
        <v>12</v>
      </c>
      <c r="B9" s="2">
        <v>1.3178132189583052</v>
      </c>
      <c r="C9" s="2">
        <v>1.2326551106285164</v>
      </c>
      <c r="D9" s="2">
        <v>0.93843823027575446</v>
      </c>
      <c r="E9" s="2">
        <v>1.1328406427631967</v>
      </c>
    </row>
    <row r="10" spans="1:16" x14ac:dyDescent="0.25">
      <c r="A10" s="1" t="s">
        <v>13</v>
      </c>
      <c r="B10" s="2">
        <v>-4.6985733557298097</v>
      </c>
      <c r="C10" s="2">
        <v>-4.4772977193647172</v>
      </c>
      <c r="D10" s="2">
        <v>-5.4903473289254414</v>
      </c>
      <c r="E10" s="2">
        <v>-5.0378343706771922</v>
      </c>
    </row>
    <row r="11" spans="1:16" x14ac:dyDescent="0.25">
      <c r="A11" s="1" t="s">
        <v>14</v>
      </c>
      <c r="B11" s="2">
        <v>15.283564261835044</v>
      </c>
      <c r="C11" s="2">
        <v>16.448495230036585</v>
      </c>
      <c r="D11" s="2">
        <v>14.87297274123226</v>
      </c>
      <c r="E11" s="2">
        <v>14.683030946198649</v>
      </c>
    </row>
    <row r="12" spans="1:16" x14ac:dyDescent="0.25">
      <c r="A12" s="1" t="s">
        <v>15</v>
      </c>
      <c r="B12" s="3">
        <v>170000</v>
      </c>
      <c r="C12" s="3">
        <v>170000</v>
      </c>
      <c r="D12" s="3">
        <v>170000</v>
      </c>
      <c r="E12" s="3">
        <v>170000</v>
      </c>
    </row>
    <row r="13" spans="1:16" x14ac:dyDescent="0.25">
      <c r="A13" s="1" t="s">
        <v>16</v>
      </c>
      <c r="B13" s="3">
        <v>0</v>
      </c>
      <c r="C13" s="3">
        <v>221</v>
      </c>
      <c r="D13" s="3">
        <v>0</v>
      </c>
      <c r="E13" s="3">
        <v>0</v>
      </c>
    </row>
    <row r="15" spans="1:16" x14ac:dyDescent="0.25">
      <c r="A15" s="12" t="s">
        <v>21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</row>
    <row r="16" spans="1:16" x14ac:dyDescent="0.25">
      <c r="A16" s="15" t="s">
        <v>20</v>
      </c>
      <c r="B16" s="15"/>
      <c r="C16" s="15"/>
      <c r="D16" s="15"/>
      <c r="E16" s="12" t="s">
        <v>22</v>
      </c>
      <c r="F16" s="13"/>
      <c r="G16" s="13"/>
      <c r="H16" s="14"/>
      <c r="I16" s="12" t="s">
        <v>23</v>
      </c>
      <c r="J16" s="13"/>
      <c r="K16" s="13"/>
      <c r="L16" s="14"/>
      <c r="M16" s="15" t="s">
        <v>24</v>
      </c>
      <c r="N16" s="15"/>
      <c r="O16" s="15"/>
      <c r="P16" s="15"/>
    </row>
    <row r="17" spans="1:16" x14ac:dyDescent="0.25">
      <c r="A17" s="4" t="s">
        <v>0</v>
      </c>
      <c r="B17" s="4" t="s">
        <v>17</v>
      </c>
      <c r="C17" s="4" t="s">
        <v>19</v>
      </c>
      <c r="D17" s="4" t="s">
        <v>18</v>
      </c>
      <c r="E17" s="4" t="s">
        <v>0</v>
      </c>
      <c r="F17" s="4" t="s">
        <v>17</v>
      </c>
      <c r="G17" s="4" t="s">
        <v>19</v>
      </c>
      <c r="H17" s="4" t="s">
        <v>18</v>
      </c>
      <c r="I17" s="4" t="s">
        <v>0</v>
      </c>
      <c r="J17" s="4" t="s">
        <v>17</v>
      </c>
      <c r="K17" s="4" t="s">
        <v>19</v>
      </c>
      <c r="L17" s="4" t="s">
        <v>18</v>
      </c>
      <c r="M17" s="4" t="s">
        <v>0</v>
      </c>
      <c r="N17" s="4" t="s">
        <v>17</v>
      </c>
      <c r="O17" s="4" t="s">
        <v>19</v>
      </c>
      <c r="P17" s="4" t="s">
        <v>18</v>
      </c>
    </row>
    <row r="18" spans="1:16" x14ac:dyDescent="0.25">
      <c r="A18" s="4">
        <v>35826</v>
      </c>
      <c r="B18" s="4">
        <v>173.12</v>
      </c>
      <c r="C18" s="4">
        <v>-1.75</v>
      </c>
      <c r="D18" s="4" t="s">
        <v>36</v>
      </c>
      <c r="E18" s="4">
        <v>158</v>
      </c>
      <c r="F18" s="4">
        <v>188.42</v>
      </c>
      <c r="G18" s="4">
        <v>-0.25</v>
      </c>
      <c r="H18" s="4" t="s">
        <v>36</v>
      </c>
      <c r="I18" s="4">
        <v>8425</v>
      </c>
      <c r="J18" s="4">
        <v>189.37</v>
      </c>
      <c r="K18" s="4">
        <v>2</v>
      </c>
      <c r="L18" s="4" t="s">
        <v>36</v>
      </c>
      <c r="M18" s="4">
        <v>42243</v>
      </c>
      <c r="N18" s="4">
        <v>123.1</v>
      </c>
      <c r="O18" s="4">
        <v>2</v>
      </c>
      <c r="P18" s="4" t="s">
        <v>36</v>
      </c>
    </row>
    <row r="19" spans="1:16" x14ac:dyDescent="0.25">
      <c r="A19" s="4">
        <v>35839</v>
      </c>
      <c r="B19" s="4">
        <v>53.46</v>
      </c>
      <c r="C19" s="4">
        <v>15.25</v>
      </c>
      <c r="D19" s="4" t="s">
        <v>35</v>
      </c>
      <c r="E19" s="4">
        <v>65057</v>
      </c>
      <c r="F19" s="4">
        <v>201.38</v>
      </c>
      <c r="G19" s="4">
        <v>-1.75</v>
      </c>
      <c r="H19" s="4" t="s">
        <v>36</v>
      </c>
      <c r="I19" s="4">
        <v>63304</v>
      </c>
      <c r="J19" s="4">
        <v>295.52999999999997</v>
      </c>
      <c r="K19" s="4">
        <v>-6</v>
      </c>
      <c r="L19" s="4" t="s">
        <v>36</v>
      </c>
      <c r="M19" s="4">
        <v>150502</v>
      </c>
      <c r="N19" s="4">
        <v>85.364000000000004</v>
      </c>
      <c r="O19" s="4">
        <v>7.5</v>
      </c>
      <c r="P19" s="4" t="s">
        <v>36</v>
      </c>
    </row>
    <row r="20" spans="1:16" x14ac:dyDescent="0.25">
      <c r="A20" s="4">
        <v>128897</v>
      </c>
      <c r="B20" s="4">
        <v>56.3</v>
      </c>
      <c r="C20" s="4">
        <v>12.25</v>
      </c>
      <c r="D20" s="4" t="s">
        <v>35</v>
      </c>
      <c r="E20" s="4">
        <v>65059</v>
      </c>
      <c r="F20" s="4">
        <v>217.04</v>
      </c>
      <c r="G20" s="4">
        <v>-8.5</v>
      </c>
      <c r="H20" s="4" t="s">
        <v>36</v>
      </c>
      <c r="I20" s="4">
        <v>89601</v>
      </c>
      <c r="J20" s="4">
        <v>256.19</v>
      </c>
      <c r="K20" s="4">
        <v>-2</v>
      </c>
      <c r="L20" s="4" t="s">
        <v>36</v>
      </c>
      <c r="M20" s="4">
        <v>155229</v>
      </c>
      <c r="N20" s="4">
        <v>78.850999999999999</v>
      </c>
      <c r="O20" s="4">
        <v>10</v>
      </c>
      <c r="P20" s="4" t="s">
        <v>36</v>
      </c>
    </row>
    <row r="21" spans="1:16" x14ac:dyDescent="0.25">
      <c r="A21" s="4">
        <v>139727</v>
      </c>
      <c r="B21" s="4">
        <v>138.02000000000001</v>
      </c>
      <c r="C21" s="4">
        <v>2</v>
      </c>
      <c r="D21" s="4" t="s">
        <v>36</v>
      </c>
      <c r="E21" s="4">
        <v>116259</v>
      </c>
      <c r="F21" s="4">
        <v>227.56</v>
      </c>
      <c r="G21" s="4">
        <v>-3.5</v>
      </c>
      <c r="H21" s="4" t="s">
        <v>36</v>
      </c>
      <c r="I21" s="4">
        <v>127686</v>
      </c>
      <c r="J21" s="4">
        <v>54.19</v>
      </c>
      <c r="K21" s="4">
        <v>13</v>
      </c>
      <c r="L21" s="4" t="s">
        <v>35</v>
      </c>
      <c r="M21" s="4">
        <v>164334</v>
      </c>
      <c r="N21" s="4">
        <v>56.335000000000001</v>
      </c>
      <c r="O21" s="4">
        <v>14.25</v>
      </c>
      <c r="P21" s="4" t="s">
        <v>35</v>
      </c>
    </row>
    <row r="22" spans="1:16" x14ac:dyDescent="0.25">
      <c r="A22" s="4">
        <v>153277</v>
      </c>
      <c r="B22" s="4">
        <v>181.94</v>
      </c>
      <c r="C22" s="4">
        <v>-3.25</v>
      </c>
      <c r="D22" s="4" t="s">
        <v>36</v>
      </c>
      <c r="E22" s="4">
        <v>143984</v>
      </c>
      <c r="F22" s="4">
        <v>47.15</v>
      </c>
      <c r="G22" s="4">
        <v>16</v>
      </c>
      <c r="H22" s="4" t="s">
        <v>35</v>
      </c>
      <c r="I22" s="4">
        <v>128043</v>
      </c>
      <c r="J22" s="4">
        <v>191.27</v>
      </c>
      <c r="K22" s="4">
        <v>-2.25</v>
      </c>
      <c r="L22" s="4" t="s">
        <v>36</v>
      </c>
      <c r="M22" s="4"/>
      <c r="N22" s="4"/>
      <c r="O22" s="4"/>
      <c r="P22" s="4"/>
    </row>
    <row r="23" spans="1:16" x14ac:dyDescent="0.25">
      <c r="A23" s="4">
        <v>153282</v>
      </c>
      <c r="B23" s="4">
        <v>73.14</v>
      </c>
      <c r="C23" s="4">
        <v>9.5</v>
      </c>
      <c r="D23" s="4" t="s">
        <v>36</v>
      </c>
      <c r="E23" s="4">
        <v>146576</v>
      </c>
      <c r="F23" s="4">
        <v>196.58</v>
      </c>
      <c r="G23" s="4">
        <v>-3</v>
      </c>
      <c r="H23" s="4" t="s">
        <v>36</v>
      </c>
      <c r="I23" s="4">
        <v>152777</v>
      </c>
      <c r="J23" s="4">
        <v>180.62</v>
      </c>
      <c r="K23" s="4">
        <v>-0.5</v>
      </c>
      <c r="L23" s="4" t="s">
        <v>36</v>
      </c>
      <c r="M23" s="4"/>
      <c r="N23" s="4"/>
      <c r="O23" s="4"/>
      <c r="P23" s="4"/>
    </row>
    <row r="24" spans="1:16" x14ac:dyDescent="0.25">
      <c r="A24" s="4">
        <v>153285</v>
      </c>
      <c r="B24" s="4">
        <v>213.6</v>
      </c>
      <c r="C24" s="4">
        <v>-0.5</v>
      </c>
      <c r="D24" s="4" t="s">
        <v>36</v>
      </c>
      <c r="E24" s="4"/>
      <c r="F24" s="4"/>
      <c r="G24" s="4"/>
      <c r="H24" s="4"/>
      <c r="I24" s="4">
        <v>165362</v>
      </c>
      <c r="J24" s="4">
        <v>201.77</v>
      </c>
      <c r="K24" s="4">
        <v>-5.5</v>
      </c>
      <c r="L24" s="4" t="s">
        <v>36</v>
      </c>
      <c r="M24" s="4"/>
      <c r="N24" s="4"/>
      <c r="O24" s="4"/>
      <c r="P24" s="4"/>
    </row>
    <row r="25" spans="1:16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5">
      <c r="A36" s="4"/>
      <c r="B36" s="4"/>
      <c r="C36" s="4"/>
      <c r="D36" s="4"/>
      <c r="E36" s="4"/>
      <c r="F36" s="4"/>
      <c r="G36" s="4"/>
      <c r="H36" s="4"/>
      <c r="M36" s="4"/>
      <c r="N36" s="4"/>
      <c r="O36" s="4"/>
      <c r="P36" s="4"/>
    </row>
    <row r="37" spans="1:16" x14ac:dyDescent="0.25">
      <c r="M37" s="4"/>
      <c r="N37" s="4"/>
      <c r="O37" s="4"/>
      <c r="P37" s="4"/>
    </row>
    <row r="38" spans="1:16" x14ac:dyDescent="0.25">
      <c r="M38" s="4"/>
      <c r="N38" s="4"/>
      <c r="O38" s="4"/>
      <c r="P38" s="4"/>
    </row>
  </sheetData>
  <sortState ref="M18:P21">
    <sortCondition ref="M18"/>
  </sortState>
  <mergeCells count="8">
    <mergeCell ref="A1:E1"/>
    <mergeCell ref="A2:E2"/>
    <mergeCell ref="A15:P15"/>
    <mergeCell ref="A16:D16"/>
    <mergeCell ref="E16:H16"/>
    <mergeCell ref="M16:P16"/>
    <mergeCell ref="I16:L16"/>
    <mergeCell ref="G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40"/>
  <sheetViews>
    <sheetView zoomScaleNormal="100" workbookViewId="0">
      <selection activeCell="M18" sqref="M18:P22"/>
    </sheetView>
  </sheetViews>
  <sheetFormatPr defaultRowHeight="15" x14ac:dyDescent="0.25"/>
  <cols>
    <col min="1" max="1" width="12.28515625" bestFit="1" customWidth="1"/>
  </cols>
  <sheetData>
    <row r="1" spans="1:16" ht="15.75" x14ac:dyDescent="0.25">
      <c r="A1" s="11" t="s">
        <v>1</v>
      </c>
      <c r="B1" s="11"/>
      <c r="C1" s="11"/>
      <c r="D1" s="11"/>
      <c r="E1" s="11"/>
      <c r="G1" s="12" t="s">
        <v>26</v>
      </c>
      <c r="H1" s="13"/>
      <c r="I1" s="13"/>
      <c r="J1" s="13"/>
      <c r="K1" s="14"/>
    </row>
    <row r="2" spans="1:16" ht="15.75" x14ac:dyDescent="0.25">
      <c r="A2" s="11" t="s">
        <v>26</v>
      </c>
      <c r="B2" s="11"/>
      <c r="C2" s="11"/>
      <c r="D2" s="11"/>
      <c r="E2" s="11"/>
      <c r="G2" s="6" t="s">
        <v>29</v>
      </c>
      <c r="H2" s="6"/>
      <c r="I2" s="6"/>
      <c r="J2" s="6"/>
      <c r="K2" s="6"/>
    </row>
    <row r="3" spans="1:16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</row>
    <row r="4" spans="1:16" x14ac:dyDescent="0.25">
      <c r="A4" s="1" t="s">
        <v>7</v>
      </c>
      <c r="B4" s="2">
        <v>42.638877055208546</v>
      </c>
      <c r="C4" s="2">
        <v>40.891577979219917</v>
      </c>
      <c r="D4" s="2">
        <v>45.409538173752246</v>
      </c>
      <c r="E4" s="2">
        <v>45.572364057225712</v>
      </c>
      <c r="G4" s="6">
        <v>1</v>
      </c>
      <c r="H4" s="6">
        <f>COUNTIF(D18:D95,"PP")</f>
        <v>0</v>
      </c>
      <c r="I4" s="6">
        <f>COUNTIF(D18:D95,"MFB2")</f>
        <v>2</v>
      </c>
      <c r="J4" s="6">
        <f>COUNTIF(D18:D95,"PP&amp;MFB2")</f>
        <v>5</v>
      </c>
      <c r="K4" s="6">
        <f>SUM(H4:J4)</f>
        <v>7</v>
      </c>
    </row>
    <row r="5" spans="1:16" x14ac:dyDescent="0.25">
      <c r="A5" s="1" t="s">
        <v>8</v>
      </c>
      <c r="B5" s="2">
        <v>3.1314052000392332</v>
      </c>
      <c r="C5" s="2">
        <v>2.8067839823280654</v>
      </c>
      <c r="D5" s="2">
        <v>2.6342799154622254</v>
      </c>
      <c r="E5" s="2">
        <v>2.9822480651765448</v>
      </c>
      <c r="G5" s="6">
        <v>2</v>
      </c>
      <c r="H5" s="6">
        <f>COUNTIF(H18:H94,"PP")</f>
        <v>0</v>
      </c>
      <c r="I5" s="6">
        <f>COUNTIF(H18:H94,"MFB2")</f>
        <v>0</v>
      </c>
      <c r="J5" s="6">
        <f>COUNTIF(H18:H94,"PP&amp;MFB2")</f>
        <v>6</v>
      </c>
      <c r="K5" s="6">
        <f t="shared" ref="K5:K7" si="0">SUM(H5:J5)</f>
        <v>6</v>
      </c>
    </row>
    <row r="6" spans="1:16" x14ac:dyDescent="0.25">
      <c r="A6" s="1" t="s">
        <v>9</v>
      </c>
      <c r="B6" s="2">
        <v>5.1682037511576819</v>
      </c>
      <c r="C6" s="2">
        <v>5.1651978246760812</v>
      </c>
      <c r="D6" s="2">
        <v>5.7751767616220953</v>
      </c>
      <c r="E6" s="2">
        <v>5.7019016855143541</v>
      </c>
      <c r="G6" s="6">
        <v>3</v>
      </c>
      <c r="H6" s="6">
        <f>COUNTIF(L18:L99,"PP")</f>
        <v>0</v>
      </c>
      <c r="I6" s="6">
        <f>COUNTIF(L18:L99,"MFB2")</f>
        <v>0</v>
      </c>
      <c r="J6" s="6">
        <f>COUNTIF(L18:L99,"PP&amp;MFB2")</f>
        <v>1</v>
      </c>
      <c r="K6" s="6">
        <f t="shared" si="0"/>
        <v>1</v>
      </c>
    </row>
    <row r="7" spans="1:16" x14ac:dyDescent="0.25">
      <c r="A7" s="1" t="s">
        <v>10</v>
      </c>
      <c r="B7" s="2">
        <v>58.822617156445986</v>
      </c>
      <c r="C7" s="2">
        <v>55.389172499076508</v>
      </c>
      <c r="D7" s="2">
        <v>60.622970325137508</v>
      </c>
      <c r="E7" s="2">
        <v>62.576849326677774</v>
      </c>
      <c r="G7" s="6">
        <v>4</v>
      </c>
      <c r="H7" s="6">
        <f>COUNTIF(P18:P98,"PP")</f>
        <v>0</v>
      </c>
      <c r="I7" s="6">
        <f>COUNTIF(P18:P98,"MFB2")</f>
        <v>3</v>
      </c>
      <c r="J7" s="6">
        <f>COUNTIF(P18:P98,"PP&amp;MFB2")</f>
        <v>2</v>
      </c>
      <c r="K7" s="6">
        <f t="shared" si="0"/>
        <v>5</v>
      </c>
    </row>
    <row r="8" spans="1:16" x14ac:dyDescent="0.25">
      <c r="A8" s="1" t="s">
        <v>11</v>
      </c>
      <c r="B8" s="2">
        <v>21.260657791791427</v>
      </c>
      <c r="C8" s="2">
        <v>21.674984117086485</v>
      </c>
      <c r="D8" s="2">
        <v>20.09321084241672</v>
      </c>
      <c r="E8" s="2">
        <v>20.531989176152241</v>
      </c>
    </row>
    <row r="9" spans="1:16" x14ac:dyDescent="0.25">
      <c r="A9" s="1" t="s">
        <v>12</v>
      </c>
      <c r="B9" s="2">
        <v>1.2987080602676575</v>
      </c>
      <c r="C9" s="2">
        <v>1.2188201620593704</v>
      </c>
      <c r="D9" s="2">
        <v>0.94074309423353963</v>
      </c>
      <c r="E9" s="2">
        <v>1.1494636740682316</v>
      </c>
    </row>
    <row r="10" spans="1:16" x14ac:dyDescent="0.25">
      <c r="A10" s="1" t="s">
        <v>13</v>
      </c>
      <c r="B10" s="2">
        <v>-4.6983752819885227</v>
      </c>
      <c r="C10" s="2">
        <v>-4.5127779925868898</v>
      </c>
      <c r="D10" s="2">
        <v>-5.2437706677409182</v>
      </c>
      <c r="E10" s="2">
        <v>-5.0211789176328283</v>
      </c>
    </row>
    <row r="11" spans="1:16" x14ac:dyDescent="0.25">
      <c r="A11" s="1" t="s">
        <v>14</v>
      </c>
      <c r="B11" s="2">
        <v>15.158839942910603</v>
      </c>
      <c r="C11" s="2">
        <v>16.174719312823772</v>
      </c>
      <c r="D11" s="2">
        <v>15.160169798995055</v>
      </c>
      <c r="E11" s="2">
        <v>14.760326409336063</v>
      </c>
    </row>
    <row r="12" spans="1:16" x14ac:dyDescent="0.25">
      <c r="A12" s="1" t="s">
        <v>15</v>
      </c>
      <c r="B12" s="3">
        <v>170000</v>
      </c>
      <c r="C12" s="3">
        <v>170000</v>
      </c>
      <c r="D12" s="3">
        <v>170000</v>
      </c>
      <c r="E12" s="3">
        <v>170000</v>
      </c>
    </row>
    <row r="13" spans="1:16" x14ac:dyDescent="0.25">
      <c r="A13" s="1" t="s">
        <v>16</v>
      </c>
      <c r="B13" s="3">
        <v>0</v>
      </c>
      <c r="C13" s="3">
        <v>0</v>
      </c>
      <c r="D13" s="3">
        <v>0</v>
      </c>
      <c r="E13" s="3">
        <v>46</v>
      </c>
    </row>
    <row r="15" spans="1:16" x14ac:dyDescent="0.25">
      <c r="A15" s="12" t="s">
        <v>21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</row>
    <row r="16" spans="1:16" x14ac:dyDescent="0.25">
      <c r="A16" s="15" t="s">
        <v>20</v>
      </c>
      <c r="B16" s="15"/>
      <c r="C16" s="15"/>
      <c r="D16" s="15"/>
      <c r="E16" s="12" t="s">
        <v>22</v>
      </c>
      <c r="F16" s="13"/>
      <c r="G16" s="13"/>
      <c r="H16" s="14"/>
      <c r="I16" s="12" t="s">
        <v>23</v>
      </c>
      <c r="J16" s="13"/>
      <c r="K16" s="13"/>
      <c r="L16" s="14"/>
      <c r="M16" s="15" t="s">
        <v>24</v>
      </c>
      <c r="N16" s="15"/>
      <c r="O16" s="15"/>
      <c r="P16" s="15"/>
    </row>
    <row r="17" spans="1:16" x14ac:dyDescent="0.25">
      <c r="A17" s="5" t="s">
        <v>0</v>
      </c>
      <c r="B17" s="5" t="s">
        <v>17</v>
      </c>
      <c r="C17" s="5" t="s">
        <v>19</v>
      </c>
      <c r="D17" s="5" t="s">
        <v>18</v>
      </c>
      <c r="E17" s="5" t="s">
        <v>0</v>
      </c>
      <c r="F17" s="5" t="s">
        <v>17</v>
      </c>
      <c r="G17" s="5" t="s">
        <v>19</v>
      </c>
      <c r="H17" s="5" t="s">
        <v>18</v>
      </c>
      <c r="I17" s="5" t="s">
        <v>0</v>
      </c>
      <c r="J17" s="5" t="s">
        <v>17</v>
      </c>
      <c r="K17" s="5" t="s">
        <v>19</v>
      </c>
      <c r="L17" s="5" t="s">
        <v>18</v>
      </c>
      <c r="M17" s="5" t="s">
        <v>0</v>
      </c>
      <c r="N17" s="5" t="s">
        <v>17</v>
      </c>
      <c r="O17" s="5" t="s">
        <v>19</v>
      </c>
      <c r="P17" s="5" t="s">
        <v>18</v>
      </c>
    </row>
    <row r="18" spans="1:16" x14ac:dyDescent="0.25">
      <c r="A18" s="5">
        <v>41749</v>
      </c>
      <c r="B18" s="5">
        <v>51.408999999999999</v>
      </c>
      <c r="C18" s="5">
        <v>10.25</v>
      </c>
      <c r="D18" s="5" t="s">
        <v>35</v>
      </c>
      <c r="E18" s="5">
        <v>4952</v>
      </c>
      <c r="F18" s="5">
        <v>126.01</v>
      </c>
      <c r="G18" s="5">
        <v>3</v>
      </c>
      <c r="H18" s="5" t="s">
        <v>36</v>
      </c>
      <c r="I18" s="5">
        <v>24873</v>
      </c>
      <c r="J18" s="5">
        <v>198.68</v>
      </c>
      <c r="K18" s="5">
        <v>-2.5</v>
      </c>
      <c r="L18" s="5" t="s">
        <v>36</v>
      </c>
      <c r="M18" s="5">
        <v>27452</v>
      </c>
      <c r="N18" s="5">
        <v>187.63</v>
      </c>
      <c r="O18" s="5">
        <v>-6.75</v>
      </c>
      <c r="P18" s="5" t="s">
        <v>36</v>
      </c>
    </row>
    <row r="19" spans="1:16" x14ac:dyDescent="0.25">
      <c r="A19" s="5">
        <v>101181</v>
      </c>
      <c r="B19" s="5">
        <v>83.6</v>
      </c>
      <c r="C19" s="5">
        <v>7</v>
      </c>
      <c r="D19" s="5" t="s">
        <v>36</v>
      </c>
      <c r="E19" s="5">
        <v>57047</v>
      </c>
      <c r="F19" s="5">
        <v>211.69</v>
      </c>
      <c r="G19" s="5">
        <v>-4.75</v>
      </c>
      <c r="H19" s="5" t="s">
        <v>36</v>
      </c>
      <c r="I19" s="5"/>
      <c r="J19" s="5"/>
      <c r="K19" s="5"/>
      <c r="L19" s="5"/>
      <c r="M19" s="5">
        <v>29943</v>
      </c>
      <c r="N19" s="5">
        <v>57.19</v>
      </c>
      <c r="O19" s="5">
        <v>11.5</v>
      </c>
      <c r="P19" s="5" t="s">
        <v>35</v>
      </c>
    </row>
    <row r="20" spans="1:16" x14ac:dyDescent="0.25">
      <c r="A20" s="5">
        <v>105963</v>
      </c>
      <c r="B20" s="5">
        <v>192.53</v>
      </c>
      <c r="C20" s="5">
        <v>-10.5</v>
      </c>
      <c r="D20" s="5" t="s">
        <v>36</v>
      </c>
      <c r="E20" s="5">
        <v>87577</v>
      </c>
      <c r="F20" s="5">
        <v>135.58000000000001</v>
      </c>
      <c r="G20" s="5">
        <v>-0.75</v>
      </c>
      <c r="H20" s="5" t="s">
        <v>36</v>
      </c>
      <c r="I20" s="5"/>
      <c r="J20" s="5"/>
      <c r="K20" s="5"/>
      <c r="L20" s="5"/>
      <c r="M20" s="5">
        <v>86329</v>
      </c>
      <c r="N20" s="5">
        <v>65.912000000000006</v>
      </c>
      <c r="O20" s="5">
        <v>12</v>
      </c>
      <c r="P20" s="5" t="s">
        <v>36</v>
      </c>
    </row>
    <row r="21" spans="1:16" x14ac:dyDescent="0.25">
      <c r="A21" s="5">
        <v>106091</v>
      </c>
      <c r="B21" s="5">
        <v>198.14</v>
      </c>
      <c r="C21" s="5">
        <v>-8</v>
      </c>
      <c r="D21" s="5" t="s">
        <v>36</v>
      </c>
      <c r="E21" s="5">
        <v>91294</v>
      </c>
      <c r="F21" s="5">
        <v>122.71</v>
      </c>
      <c r="G21" s="5">
        <v>2</v>
      </c>
      <c r="H21" s="5" t="s">
        <v>36</v>
      </c>
      <c r="I21" s="5"/>
      <c r="J21" s="5"/>
      <c r="K21" s="5"/>
      <c r="L21" s="5"/>
      <c r="M21" s="5">
        <v>86683</v>
      </c>
      <c r="N21" s="5">
        <v>60.399000000000001</v>
      </c>
      <c r="O21" s="5">
        <v>13.5</v>
      </c>
      <c r="P21" s="5" t="s">
        <v>35</v>
      </c>
    </row>
    <row r="22" spans="1:16" x14ac:dyDescent="0.25">
      <c r="A22" s="5">
        <v>151691</v>
      </c>
      <c r="B22" s="5">
        <v>64.150000000000006</v>
      </c>
      <c r="C22" s="5">
        <v>8.5</v>
      </c>
      <c r="D22" s="5" t="s">
        <v>36</v>
      </c>
      <c r="E22" s="5">
        <v>102263</v>
      </c>
      <c r="F22" s="5">
        <v>201.76</v>
      </c>
      <c r="G22" s="5">
        <v>-5</v>
      </c>
      <c r="H22" s="5" t="s">
        <v>36</v>
      </c>
      <c r="I22" s="5"/>
      <c r="J22" s="5"/>
      <c r="K22" s="5"/>
      <c r="L22" s="5"/>
      <c r="M22" s="5">
        <v>136228</v>
      </c>
      <c r="N22" s="5">
        <v>59.633000000000003</v>
      </c>
      <c r="O22" s="5">
        <v>9</v>
      </c>
      <c r="P22" s="5" t="s">
        <v>35</v>
      </c>
    </row>
    <row r="23" spans="1:16" x14ac:dyDescent="0.25">
      <c r="A23" s="5">
        <v>153723</v>
      </c>
      <c r="B23" s="5">
        <v>50.23</v>
      </c>
      <c r="C23" s="5">
        <v>14.5</v>
      </c>
      <c r="D23" s="5" t="s">
        <v>35</v>
      </c>
      <c r="E23" s="5">
        <v>143677</v>
      </c>
      <c r="F23" s="5">
        <v>192.68</v>
      </c>
      <c r="G23" s="5">
        <v>-4.5</v>
      </c>
      <c r="H23" s="5" t="s">
        <v>36</v>
      </c>
      <c r="I23" s="5"/>
      <c r="J23" s="5"/>
      <c r="K23" s="5"/>
      <c r="L23" s="5"/>
      <c r="M23" s="5"/>
      <c r="N23" s="5"/>
      <c r="O23" s="5"/>
      <c r="P23" s="5"/>
    </row>
    <row r="24" spans="1:16" x14ac:dyDescent="0.25">
      <c r="A24" s="5">
        <v>161082</v>
      </c>
      <c r="B24" s="5">
        <v>105.98</v>
      </c>
      <c r="C24" s="5">
        <v>2.75</v>
      </c>
      <c r="D24" s="5" t="s">
        <v>36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x14ac:dyDescent="0.25">
      <c r="A36" s="5"/>
      <c r="B36" s="5"/>
      <c r="C36" s="5"/>
      <c r="D36" s="5"/>
      <c r="I36" s="5"/>
      <c r="J36" s="5"/>
      <c r="K36" s="5"/>
      <c r="L36" s="5"/>
      <c r="M36" s="5"/>
      <c r="N36" s="5"/>
      <c r="O36" s="5"/>
      <c r="P36" s="5"/>
    </row>
    <row r="37" spans="1:16" x14ac:dyDescent="0.25">
      <c r="I37" s="5"/>
      <c r="J37" s="5"/>
      <c r="K37" s="5"/>
      <c r="L37" s="5"/>
      <c r="M37" s="5"/>
      <c r="N37" s="5"/>
      <c r="O37" s="5"/>
      <c r="P37" s="5"/>
    </row>
    <row r="38" spans="1:16" x14ac:dyDescent="0.25">
      <c r="I38" s="5"/>
      <c r="J38" s="5"/>
      <c r="K38" s="5"/>
      <c r="L38" s="5"/>
      <c r="M38" s="5"/>
      <c r="N38" s="5"/>
      <c r="O38" s="5"/>
      <c r="P38" s="5"/>
    </row>
    <row r="39" spans="1:16" x14ac:dyDescent="0.25">
      <c r="I39" s="5"/>
      <c r="J39" s="5"/>
      <c r="K39" s="5"/>
      <c r="L39" s="5"/>
      <c r="M39" s="5"/>
      <c r="N39" s="5"/>
      <c r="O39" s="5"/>
      <c r="P39" s="5"/>
    </row>
    <row r="40" spans="1:16" x14ac:dyDescent="0.25">
      <c r="I40" s="5"/>
      <c r="J40" s="5"/>
      <c r="K40" s="5"/>
      <c r="L40" s="5"/>
    </row>
  </sheetData>
  <sortState ref="M18:P22">
    <sortCondition ref="M18"/>
  </sortState>
  <mergeCells count="8">
    <mergeCell ref="A1:E1"/>
    <mergeCell ref="A2:E2"/>
    <mergeCell ref="A15:P15"/>
    <mergeCell ref="A16:D16"/>
    <mergeCell ref="E16:H16"/>
    <mergeCell ref="I16:L16"/>
    <mergeCell ref="M16:P16"/>
    <mergeCell ref="G1:K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41"/>
  <sheetViews>
    <sheetView zoomScaleNormal="100" workbookViewId="0">
      <selection activeCell="P20" sqref="M18:P20"/>
    </sheetView>
  </sheetViews>
  <sheetFormatPr defaultRowHeight="15" x14ac:dyDescent="0.25"/>
  <cols>
    <col min="1" max="1" width="12.28515625" bestFit="1" customWidth="1"/>
  </cols>
  <sheetData>
    <row r="1" spans="1:16" ht="15.75" x14ac:dyDescent="0.25">
      <c r="A1" s="11" t="s">
        <v>1</v>
      </c>
      <c r="B1" s="11"/>
      <c r="C1" s="11"/>
      <c r="D1" s="11"/>
      <c r="E1" s="11"/>
      <c r="G1" s="12" t="s">
        <v>27</v>
      </c>
      <c r="H1" s="13"/>
      <c r="I1" s="13"/>
      <c r="J1" s="13"/>
      <c r="K1" s="14"/>
    </row>
    <row r="2" spans="1:16" ht="15.75" x14ac:dyDescent="0.25">
      <c r="A2" s="11" t="s">
        <v>27</v>
      </c>
      <c r="B2" s="11"/>
      <c r="C2" s="11"/>
      <c r="D2" s="11"/>
      <c r="E2" s="11"/>
      <c r="G2" s="6" t="s">
        <v>29</v>
      </c>
      <c r="H2" s="6"/>
      <c r="I2" s="6"/>
      <c r="J2" s="6"/>
      <c r="K2" s="6"/>
    </row>
    <row r="3" spans="1:16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</row>
    <row r="4" spans="1:16" x14ac:dyDescent="0.25">
      <c r="A4" s="1" t="s">
        <v>7</v>
      </c>
      <c r="B4" s="2">
        <v>43.730484922998031</v>
      </c>
      <c r="C4" s="2">
        <v>42.199055148679903</v>
      </c>
      <c r="D4" s="2">
        <v>45.060740917646747</v>
      </c>
      <c r="E4" s="2">
        <v>45.472572359674942</v>
      </c>
      <c r="G4" s="6">
        <v>1</v>
      </c>
      <c r="H4" s="6">
        <f>COUNTIF(D18:D94,"PP")</f>
        <v>0</v>
      </c>
      <c r="I4" s="6">
        <f>COUNTIF(D18:D94,"MFB2")</f>
        <v>0</v>
      </c>
      <c r="J4" s="6">
        <f>COUNTIF(D18:D94,"PP&amp;MFB2")</f>
        <v>6</v>
      </c>
      <c r="K4" s="6">
        <f>SUM(H4:J4)</f>
        <v>6</v>
      </c>
    </row>
    <row r="5" spans="1:16" x14ac:dyDescent="0.25">
      <c r="A5" s="1" t="s">
        <v>8</v>
      </c>
      <c r="B5" s="2">
        <v>2.8690028755119212</v>
      </c>
      <c r="C5" s="2">
        <v>2.6355046811788267</v>
      </c>
      <c r="D5" s="2">
        <v>2.5578965552484054</v>
      </c>
      <c r="E5" s="2">
        <v>2.8659845229390641</v>
      </c>
      <c r="G5" s="6">
        <v>2</v>
      </c>
      <c r="H5" s="6">
        <f>COUNTIF(H18:H95,"PP")</f>
        <v>0</v>
      </c>
      <c r="I5" s="6">
        <f>COUNTIF(H18:H95,"MFB2")</f>
        <v>1</v>
      </c>
      <c r="J5" s="6">
        <f>COUNTIF(H18:H95,"PP&amp;MFB2")</f>
        <v>5</v>
      </c>
      <c r="K5" s="6">
        <f t="shared" ref="K5:K7" si="0">SUM(H5:J5)</f>
        <v>6</v>
      </c>
    </row>
    <row r="6" spans="1:16" x14ac:dyDescent="0.25">
      <c r="A6" s="1" t="s">
        <v>9</v>
      </c>
      <c r="B6" s="2">
        <v>5.8707341469428203</v>
      </c>
      <c r="C6" s="2">
        <v>5.4447093387980781</v>
      </c>
      <c r="D6" s="2">
        <v>5.7546952854038116</v>
      </c>
      <c r="E6" s="2">
        <v>5.6342614715521444</v>
      </c>
      <c r="G6" s="6">
        <v>3</v>
      </c>
      <c r="H6" s="6">
        <f>COUNTIF(L18:L100,"PP")</f>
        <v>0</v>
      </c>
      <c r="I6" s="6">
        <f>COUNTIF(L18:L100,"MFB2")</f>
        <v>0</v>
      </c>
      <c r="J6" s="6">
        <f>COUNTIF(L18:L100,"PP&amp;MFB2")</f>
        <v>0</v>
      </c>
      <c r="K6" s="6">
        <f t="shared" si="0"/>
        <v>0</v>
      </c>
    </row>
    <row r="7" spans="1:16" x14ac:dyDescent="0.25">
      <c r="A7" s="1" t="s">
        <v>10</v>
      </c>
      <c r="B7" s="2">
        <v>60.573638071943009</v>
      </c>
      <c r="C7" s="2">
        <v>56.548612098740314</v>
      </c>
      <c r="D7" s="2">
        <v>59.780656164685396</v>
      </c>
      <c r="E7" s="2">
        <v>61.62027853533526</v>
      </c>
      <c r="G7" s="6">
        <v>4</v>
      </c>
      <c r="H7" s="6">
        <f>COUNTIF(P18:P98,"PP")</f>
        <v>0</v>
      </c>
      <c r="I7" s="6">
        <f>COUNTIF(P18:P98,"MFB2")</f>
        <v>1</v>
      </c>
      <c r="J7" s="6">
        <f>COUNTIF(P18:P98,"PP&amp;MFB2")</f>
        <v>2</v>
      </c>
      <c r="K7" s="6">
        <f t="shared" si="0"/>
        <v>3</v>
      </c>
    </row>
    <row r="8" spans="1:16" x14ac:dyDescent="0.25">
      <c r="A8" s="1" t="s">
        <v>11</v>
      </c>
      <c r="B8" s="2">
        <v>20.851843300351778</v>
      </c>
      <c r="C8" s="2">
        <v>21.336108921491348</v>
      </c>
      <c r="D8" s="2">
        <v>20.056769117647057</v>
      </c>
      <c r="E8" s="2">
        <v>20.546743471943621</v>
      </c>
    </row>
    <row r="9" spans="1:16" x14ac:dyDescent="0.25">
      <c r="A9" s="1" t="s">
        <v>12</v>
      </c>
      <c r="B9" s="2">
        <v>1.1816632699378224</v>
      </c>
      <c r="C9" s="2">
        <v>1.1141647548167553</v>
      </c>
      <c r="D9" s="2">
        <v>0.93719254179636624</v>
      </c>
      <c r="E9" s="2">
        <v>1.132150489489919</v>
      </c>
    </row>
    <row r="10" spans="1:16" x14ac:dyDescent="0.25">
      <c r="A10" s="1" t="s">
        <v>13</v>
      </c>
      <c r="B10" s="2">
        <v>-4.9788233638582726</v>
      </c>
      <c r="C10" s="2">
        <v>-4.5492763789417561</v>
      </c>
      <c r="D10" s="2">
        <v>-5.1859316177676629</v>
      </c>
      <c r="E10" s="2">
        <v>-4.8308283469676629</v>
      </c>
    </row>
    <row r="11" spans="1:16" x14ac:dyDescent="0.25">
      <c r="A11" s="1" t="s">
        <v>14</v>
      </c>
      <c r="B11" s="2">
        <v>14.968550603772183</v>
      </c>
      <c r="C11" s="2">
        <v>16.267465520154051</v>
      </c>
      <c r="D11" s="2">
        <v>15.196552683209241</v>
      </c>
      <c r="E11" s="2">
        <v>15.077518794282405</v>
      </c>
    </row>
    <row r="12" spans="1:16" x14ac:dyDescent="0.25">
      <c r="A12" s="1" t="s">
        <v>15</v>
      </c>
      <c r="B12" s="3">
        <v>170000</v>
      </c>
      <c r="C12" s="3">
        <v>170000</v>
      </c>
      <c r="D12" s="3">
        <v>170000</v>
      </c>
      <c r="E12" s="3">
        <v>170000</v>
      </c>
    </row>
    <row r="13" spans="1:16" x14ac:dyDescent="0.25">
      <c r="A13" s="1" t="s">
        <v>16</v>
      </c>
      <c r="B13" s="3">
        <v>124</v>
      </c>
      <c r="C13" s="3">
        <v>0</v>
      </c>
      <c r="D13" s="3">
        <v>0</v>
      </c>
      <c r="E13" s="3">
        <v>0</v>
      </c>
    </row>
    <row r="15" spans="1:16" x14ac:dyDescent="0.25">
      <c r="A15" s="12" t="s">
        <v>21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</row>
    <row r="16" spans="1:16" x14ac:dyDescent="0.25">
      <c r="A16" s="15" t="s">
        <v>20</v>
      </c>
      <c r="B16" s="15"/>
      <c r="C16" s="15"/>
      <c r="D16" s="15"/>
      <c r="E16" s="12" t="s">
        <v>22</v>
      </c>
      <c r="F16" s="13"/>
      <c r="G16" s="13"/>
      <c r="H16" s="14"/>
      <c r="I16" s="12" t="s">
        <v>23</v>
      </c>
      <c r="J16" s="13"/>
      <c r="K16" s="13"/>
      <c r="L16" s="14"/>
      <c r="M16" s="15" t="s">
        <v>24</v>
      </c>
      <c r="N16" s="15"/>
      <c r="O16" s="15"/>
      <c r="P16" s="15"/>
    </row>
    <row r="17" spans="1:16" x14ac:dyDescent="0.25">
      <c r="A17" s="5" t="s">
        <v>0</v>
      </c>
      <c r="B17" s="5" t="s">
        <v>17</v>
      </c>
      <c r="C17" s="5" t="s">
        <v>19</v>
      </c>
      <c r="D17" s="5" t="s">
        <v>18</v>
      </c>
      <c r="E17" s="5" t="s">
        <v>0</v>
      </c>
      <c r="F17" s="5" t="s">
        <v>17</v>
      </c>
      <c r="G17" s="5" t="s">
        <v>19</v>
      </c>
      <c r="H17" s="5" t="s">
        <v>18</v>
      </c>
      <c r="I17" s="5" t="s">
        <v>0</v>
      </c>
      <c r="J17" s="5" t="s">
        <v>17</v>
      </c>
      <c r="K17" s="5" t="s">
        <v>19</v>
      </c>
      <c r="L17" s="5" t="s">
        <v>18</v>
      </c>
      <c r="M17" s="5" t="s">
        <v>0</v>
      </c>
      <c r="N17" s="5" t="s">
        <v>17</v>
      </c>
      <c r="O17" s="5" t="s">
        <v>19</v>
      </c>
      <c r="P17" s="5" t="s">
        <v>18</v>
      </c>
    </row>
    <row r="18" spans="1:16" x14ac:dyDescent="0.25">
      <c r="A18" s="5">
        <v>874</v>
      </c>
      <c r="B18" s="5">
        <v>175.58</v>
      </c>
      <c r="C18" s="5">
        <v>-6.25</v>
      </c>
      <c r="D18" s="5" t="s">
        <v>36</v>
      </c>
      <c r="E18" s="5">
        <v>24931</v>
      </c>
      <c r="F18" s="5">
        <v>101.57</v>
      </c>
      <c r="G18" s="5">
        <v>3</v>
      </c>
      <c r="H18" s="5" t="s">
        <v>36</v>
      </c>
      <c r="I18" s="5"/>
      <c r="J18" s="5"/>
      <c r="K18" s="5"/>
      <c r="L18" s="5"/>
      <c r="M18" s="5">
        <v>11886</v>
      </c>
      <c r="N18" s="5">
        <v>227.57</v>
      </c>
      <c r="O18" s="5">
        <v>-2.75</v>
      </c>
      <c r="P18" s="5" t="s">
        <v>36</v>
      </c>
    </row>
    <row r="19" spans="1:16" x14ac:dyDescent="0.25">
      <c r="A19" s="5">
        <v>45536</v>
      </c>
      <c r="B19" s="5">
        <v>157.51</v>
      </c>
      <c r="C19" s="5">
        <v>2</v>
      </c>
      <c r="D19" s="5" t="s">
        <v>36</v>
      </c>
      <c r="E19" s="5">
        <v>67403</v>
      </c>
      <c r="F19" s="5">
        <v>180.45</v>
      </c>
      <c r="G19" s="5">
        <v>-2</v>
      </c>
      <c r="H19" s="5" t="s">
        <v>36</v>
      </c>
      <c r="I19" s="5"/>
      <c r="J19" s="5"/>
      <c r="K19" s="5"/>
      <c r="L19" s="5"/>
      <c r="M19" s="5">
        <v>56531</v>
      </c>
      <c r="N19" s="5">
        <v>60.21</v>
      </c>
      <c r="O19" s="5">
        <v>10.25</v>
      </c>
      <c r="P19" s="5" t="s">
        <v>35</v>
      </c>
    </row>
    <row r="20" spans="1:16" x14ac:dyDescent="0.25">
      <c r="A20" s="5">
        <v>84216</v>
      </c>
      <c r="B20" s="5">
        <v>200.25</v>
      </c>
      <c r="C20" s="5">
        <v>0</v>
      </c>
      <c r="D20" s="5" t="s">
        <v>36</v>
      </c>
      <c r="E20" s="5">
        <v>92423</v>
      </c>
      <c r="F20" s="5">
        <v>184.91</v>
      </c>
      <c r="G20" s="5">
        <v>-4.25</v>
      </c>
      <c r="H20" s="5" t="s">
        <v>36</v>
      </c>
      <c r="I20" s="5"/>
      <c r="J20" s="5"/>
      <c r="K20" s="5"/>
      <c r="L20" s="5"/>
      <c r="M20" s="5">
        <v>63481</v>
      </c>
      <c r="N20" s="5">
        <v>263.56</v>
      </c>
      <c r="O20" s="5">
        <v>-3.75</v>
      </c>
      <c r="P20" s="5" t="s">
        <v>36</v>
      </c>
    </row>
    <row r="21" spans="1:16" x14ac:dyDescent="0.25">
      <c r="A21" s="5">
        <v>90129</v>
      </c>
      <c r="B21" s="5">
        <v>186.29</v>
      </c>
      <c r="C21" s="5">
        <v>-3.75</v>
      </c>
      <c r="D21" s="5" t="s">
        <v>36</v>
      </c>
      <c r="E21" s="5">
        <v>154097</v>
      </c>
      <c r="F21" s="5">
        <v>241.41</v>
      </c>
      <c r="G21" s="5">
        <v>-7.5</v>
      </c>
      <c r="H21" s="5" t="s">
        <v>36</v>
      </c>
      <c r="I21" s="5"/>
      <c r="J21" s="5"/>
      <c r="K21" s="5"/>
      <c r="L21" s="5"/>
      <c r="M21" s="5"/>
      <c r="N21" s="5"/>
      <c r="O21" s="5"/>
      <c r="P21" s="5"/>
    </row>
    <row r="22" spans="1:16" x14ac:dyDescent="0.25">
      <c r="A22" s="5">
        <v>109099</v>
      </c>
      <c r="B22" s="5">
        <v>188.3</v>
      </c>
      <c r="C22" s="5">
        <v>-3.5</v>
      </c>
      <c r="D22" s="5" t="s">
        <v>36</v>
      </c>
      <c r="E22" s="5">
        <v>154189</v>
      </c>
      <c r="F22" s="5">
        <v>52.63</v>
      </c>
      <c r="G22" s="5">
        <v>13.25</v>
      </c>
      <c r="H22" s="5" t="s">
        <v>35</v>
      </c>
      <c r="I22" s="5"/>
      <c r="J22" s="5"/>
      <c r="K22" s="5"/>
      <c r="L22" s="5"/>
      <c r="M22" s="5"/>
      <c r="N22" s="5"/>
      <c r="O22" s="5"/>
      <c r="P22" s="5"/>
    </row>
    <row r="23" spans="1:16" x14ac:dyDescent="0.25">
      <c r="A23" s="5">
        <v>144487</v>
      </c>
      <c r="B23" s="5">
        <v>179.52</v>
      </c>
      <c r="C23" s="5">
        <v>-7</v>
      </c>
      <c r="D23" s="5" t="s">
        <v>36</v>
      </c>
      <c r="E23" s="5">
        <v>166254</v>
      </c>
      <c r="F23" s="5">
        <v>169.86</v>
      </c>
      <c r="G23" s="5">
        <v>1</v>
      </c>
      <c r="H23" s="5" t="s">
        <v>36</v>
      </c>
      <c r="I23" s="5"/>
      <c r="J23" s="5"/>
      <c r="K23" s="5"/>
      <c r="L23" s="5"/>
      <c r="M23" s="5"/>
      <c r="N23" s="5"/>
      <c r="O23" s="5"/>
      <c r="P23" s="5"/>
    </row>
    <row r="24" spans="1:16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x14ac:dyDescent="0.25"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x14ac:dyDescent="0.25">
      <c r="I37" s="5"/>
      <c r="J37" s="5"/>
      <c r="K37" s="5"/>
      <c r="L37" s="5"/>
      <c r="M37" s="5"/>
      <c r="N37" s="5"/>
      <c r="O37" s="5"/>
      <c r="P37" s="5"/>
    </row>
    <row r="38" spans="1:16" x14ac:dyDescent="0.25">
      <c r="I38" s="5"/>
      <c r="J38" s="5"/>
      <c r="K38" s="5"/>
      <c r="L38" s="5"/>
      <c r="M38" s="5"/>
      <c r="N38" s="5"/>
      <c r="O38" s="5"/>
      <c r="P38" s="5"/>
    </row>
    <row r="39" spans="1:16" x14ac:dyDescent="0.25">
      <c r="I39" s="5"/>
      <c r="J39" s="5"/>
      <c r="K39" s="5"/>
      <c r="L39" s="5"/>
      <c r="M39" s="5"/>
      <c r="N39" s="5"/>
      <c r="O39" s="5"/>
      <c r="P39" s="5"/>
    </row>
    <row r="40" spans="1:16" x14ac:dyDescent="0.25">
      <c r="I40" s="5"/>
      <c r="J40" s="5"/>
      <c r="K40" s="5"/>
      <c r="L40" s="5"/>
    </row>
    <row r="41" spans="1:16" x14ac:dyDescent="0.25">
      <c r="I41" s="5"/>
      <c r="J41" s="5"/>
      <c r="K41" s="5"/>
      <c r="L41" s="5"/>
    </row>
  </sheetData>
  <sortState ref="M18:P20">
    <sortCondition ref="M18"/>
  </sortState>
  <mergeCells count="8">
    <mergeCell ref="A1:E1"/>
    <mergeCell ref="A2:E2"/>
    <mergeCell ref="A15:P15"/>
    <mergeCell ref="A16:D16"/>
    <mergeCell ref="E16:H16"/>
    <mergeCell ref="I16:L16"/>
    <mergeCell ref="M16:P16"/>
    <mergeCell ref="G1:K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40"/>
  <sheetViews>
    <sheetView zoomScaleNormal="100" workbookViewId="0">
      <selection activeCell="M18" sqref="M18:P20"/>
    </sheetView>
  </sheetViews>
  <sheetFormatPr defaultRowHeight="15" x14ac:dyDescent="0.25"/>
  <cols>
    <col min="1" max="1" width="12.28515625" bestFit="1" customWidth="1"/>
  </cols>
  <sheetData>
    <row r="1" spans="1:16" ht="15.75" x14ac:dyDescent="0.25">
      <c r="A1" s="11" t="s">
        <v>1</v>
      </c>
      <c r="B1" s="11"/>
      <c r="C1" s="11"/>
      <c r="D1" s="11"/>
      <c r="E1" s="11"/>
      <c r="G1" s="12" t="s">
        <v>28</v>
      </c>
      <c r="H1" s="13"/>
      <c r="I1" s="13"/>
      <c r="J1" s="13"/>
      <c r="K1" s="14"/>
    </row>
    <row r="2" spans="1:16" ht="15.75" x14ac:dyDescent="0.25">
      <c r="A2" s="11" t="s">
        <v>28</v>
      </c>
      <c r="B2" s="11"/>
      <c r="C2" s="11"/>
      <c r="D2" s="11"/>
      <c r="E2" s="11"/>
      <c r="G2" s="6" t="s">
        <v>29</v>
      </c>
      <c r="H2" s="6"/>
      <c r="I2" s="6"/>
      <c r="J2" s="6"/>
      <c r="K2" s="6"/>
    </row>
    <row r="3" spans="1:16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</row>
    <row r="4" spans="1:16" x14ac:dyDescent="0.25">
      <c r="A4" s="1" t="s">
        <v>7</v>
      </c>
      <c r="B4" s="2">
        <v>42.786331748955668</v>
      </c>
      <c r="C4" s="2">
        <v>41.682048013459905</v>
      </c>
      <c r="D4" s="2">
        <v>45.280768022163663</v>
      </c>
      <c r="E4" s="2">
        <v>44.781520679776698</v>
      </c>
      <c r="G4" s="6">
        <v>1</v>
      </c>
      <c r="H4" s="6">
        <f>COUNTIF(D18:D93,"PP")</f>
        <v>0</v>
      </c>
      <c r="I4" s="6">
        <f>COUNTIF(D18:D93,"MFB2")</f>
        <v>1</v>
      </c>
      <c r="J4" s="6">
        <f>COUNTIF(D18:D93,"PP&amp;MFB2")</f>
        <v>7</v>
      </c>
      <c r="K4" s="6">
        <f>SUM(H4:J4)</f>
        <v>8</v>
      </c>
    </row>
    <row r="5" spans="1:16" x14ac:dyDescent="0.25">
      <c r="A5" s="1" t="s">
        <v>8</v>
      </c>
      <c r="B5" s="2">
        <v>2.8881742199577656</v>
      </c>
      <c r="C5" s="2">
        <v>2.7505699204136231</v>
      </c>
      <c r="D5" s="2">
        <v>2.5696056266214788</v>
      </c>
      <c r="E5" s="2">
        <v>2.9267461309207978</v>
      </c>
      <c r="G5" s="6">
        <v>2</v>
      </c>
      <c r="H5" s="6">
        <f>COUNTIF(H18:H94,"PP")</f>
        <v>0</v>
      </c>
      <c r="I5" s="6">
        <f>COUNTIF(H18:H94,"MFB2")</f>
        <v>1</v>
      </c>
      <c r="J5" s="6">
        <f>COUNTIF(H18:H94,"PP&amp;MFB2")</f>
        <v>6</v>
      </c>
      <c r="K5" s="6">
        <f t="shared" ref="K5:K7" si="0">SUM(H5:J5)</f>
        <v>7</v>
      </c>
    </row>
    <row r="6" spans="1:16" x14ac:dyDescent="0.25">
      <c r="A6" s="1" t="s">
        <v>9</v>
      </c>
      <c r="B6" s="2">
        <v>5.7039257662027252</v>
      </c>
      <c r="C6" s="2">
        <v>5.2795045444612816</v>
      </c>
      <c r="D6" s="2">
        <v>5.7202510872451384</v>
      </c>
      <c r="E6" s="2">
        <v>5.7793175190263693</v>
      </c>
      <c r="G6" s="6">
        <v>3</v>
      </c>
      <c r="H6" s="6">
        <f>COUNTIF(L18:L99,"PP")</f>
        <v>0</v>
      </c>
      <c r="I6" s="6">
        <f>COUNTIF(L18:L99,"MFB2")</f>
        <v>0</v>
      </c>
      <c r="J6" s="6">
        <f>COUNTIF(L18:L99,"PP&amp;MFB2")</f>
        <v>1</v>
      </c>
      <c r="K6" s="6">
        <f t="shared" si="0"/>
        <v>1</v>
      </c>
    </row>
    <row r="7" spans="1:16" x14ac:dyDescent="0.25">
      <c r="A7" s="1" t="s">
        <v>10</v>
      </c>
      <c r="B7" s="2">
        <v>59.260263099455223</v>
      </c>
      <c r="C7" s="2">
        <v>56.203694408142134</v>
      </c>
      <c r="D7" s="2">
        <v>59.979557401636399</v>
      </c>
      <c r="E7" s="2">
        <v>61.696115867949906</v>
      </c>
      <c r="G7" s="6">
        <v>4</v>
      </c>
      <c r="H7" s="6">
        <f>COUNTIF(P18:P97,"PP")</f>
        <v>0</v>
      </c>
      <c r="I7" s="6">
        <f>COUNTIF(P18:P97,"MFB2")</f>
        <v>0</v>
      </c>
      <c r="J7" s="6">
        <f>COUNTIF(P18:P97,"PP&amp;MFB2")</f>
        <v>3</v>
      </c>
      <c r="K7" s="6">
        <f t="shared" si="0"/>
        <v>3</v>
      </c>
    </row>
    <row r="8" spans="1:16" x14ac:dyDescent="0.25">
      <c r="A8" s="1" t="s">
        <v>11</v>
      </c>
      <c r="B8" s="2">
        <v>21.013759471033932</v>
      </c>
      <c r="C8" s="2">
        <v>21.40107975034266</v>
      </c>
      <c r="D8" s="2">
        <v>20.053079723998376</v>
      </c>
      <c r="E8" s="2">
        <v>20.735765925281033</v>
      </c>
    </row>
    <row r="9" spans="1:16" x14ac:dyDescent="0.25">
      <c r="A9" s="1" t="s">
        <v>12</v>
      </c>
      <c r="B9" s="2">
        <v>1.2221302135722938</v>
      </c>
      <c r="C9" s="2">
        <v>1.152501806544618</v>
      </c>
      <c r="D9" s="2">
        <v>0.91805331369686871</v>
      </c>
      <c r="E9" s="2">
        <v>1.1486130302268887</v>
      </c>
    </row>
    <row r="10" spans="1:16" x14ac:dyDescent="0.25">
      <c r="A10" s="1" t="s">
        <v>13</v>
      </c>
      <c r="B10" s="2">
        <v>-4.8362883494893509</v>
      </c>
      <c r="C10" s="2">
        <v>-4.6712345393866981</v>
      </c>
      <c r="D10" s="2">
        <v>-5.3102684696586486</v>
      </c>
      <c r="E10" s="2">
        <v>-5.098467550502682</v>
      </c>
    </row>
    <row r="11" spans="1:16" x14ac:dyDescent="0.25">
      <c r="A11" s="1" t="s">
        <v>14</v>
      </c>
      <c r="B11" s="2">
        <v>15.103185357575317</v>
      </c>
      <c r="C11" s="2">
        <v>16.017473504905873</v>
      </c>
      <c r="D11" s="2">
        <v>15.177970158808254</v>
      </c>
      <c r="E11" s="2">
        <v>14.879599662584685</v>
      </c>
    </row>
    <row r="12" spans="1:16" x14ac:dyDescent="0.25">
      <c r="A12" s="1" t="s">
        <v>15</v>
      </c>
      <c r="B12" s="3">
        <v>170000</v>
      </c>
      <c r="C12" s="3">
        <v>170000</v>
      </c>
      <c r="D12" s="3">
        <v>170000</v>
      </c>
      <c r="E12" s="3">
        <v>170000</v>
      </c>
    </row>
    <row r="13" spans="1:16" x14ac:dyDescent="0.25">
      <c r="A13" s="1" t="s">
        <v>16</v>
      </c>
      <c r="B13" s="3">
        <v>0</v>
      </c>
      <c r="C13" s="3">
        <v>0</v>
      </c>
      <c r="D13" s="3">
        <v>0</v>
      </c>
      <c r="E13" s="3">
        <v>0</v>
      </c>
    </row>
    <row r="15" spans="1:16" x14ac:dyDescent="0.25">
      <c r="A15" s="12" t="s">
        <v>21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</row>
    <row r="16" spans="1:16" x14ac:dyDescent="0.25">
      <c r="A16" s="15" t="s">
        <v>20</v>
      </c>
      <c r="B16" s="15"/>
      <c r="C16" s="15"/>
      <c r="D16" s="15"/>
      <c r="E16" s="12" t="s">
        <v>22</v>
      </c>
      <c r="F16" s="13"/>
      <c r="G16" s="13"/>
      <c r="H16" s="14"/>
      <c r="I16" s="12" t="s">
        <v>23</v>
      </c>
      <c r="J16" s="13"/>
      <c r="K16" s="13"/>
      <c r="L16" s="14"/>
      <c r="M16" s="15" t="s">
        <v>24</v>
      </c>
      <c r="N16" s="15"/>
      <c r="O16" s="15"/>
      <c r="P16" s="15"/>
    </row>
    <row r="17" spans="1:16" x14ac:dyDescent="0.25">
      <c r="A17" s="5" t="s">
        <v>0</v>
      </c>
      <c r="B17" s="5" t="s">
        <v>17</v>
      </c>
      <c r="C17" s="5" t="s">
        <v>19</v>
      </c>
      <c r="D17" s="5" t="s">
        <v>18</v>
      </c>
      <c r="E17" s="5" t="s">
        <v>0</v>
      </c>
      <c r="F17" s="5" t="s">
        <v>17</v>
      </c>
      <c r="G17" s="5" t="s">
        <v>19</v>
      </c>
      <c r="H17" s="5" t="s">
        <v>18</v>
      </c>
      <c r="I17" s="5" t="s">
        <v>0</v>
      </c>
      <c r="J17" s="5" t="s">
        <v>17</v>
      </c>
      <c r="K17" s="5" t="s">
        <v>19</v>
      </c>
      <c r="L17" s="5" t="s">
        <v>18</v>
      </c>
      <c r="M17" s="5" t="s">
        <v>0</v>
      </c>
      <c r="N17" s="5" t="s">
        <v>17</v>
      </c>
      <c r="O17" s="5" t="s">
        <v>19</v>
      </c>
      <c r="P17" s="5" t="s">
        <v>18</v>
      </c>
    </row>
    <row r="18" spans="1:16" x14ac:dyDescent="0.25">
      <c r="A18" s="5">
        <v>7448</v>
      </c>
      <c r="B18" s="5">
        <v>231.25</v>
      </c>
      <c r="C18" s="5">
        <v>-8</v>
      </c>
      <c r="D18" s="5" t="s">
        <v>36</v>
      </c>
      <c r="E18" s="5">
        <v>61493</v>
      </c>
      <c r="F18" s="5">
        <v>96.78</v>
      </c>
      <c r="G18" s="5">
        <v>2.5</v>
      </c>
      <c r="H18" s="5" t="s">
        <v>36</v>
      </c>
      <c r="I18" s="5">
        <v>24376</v>
      </c>
      <c r="J18" s="5">
        <v>90.799000000000007</v>
      </c>
      <c r="K18" s="5">
        <v>7</v>
      </c>
      <c r="L18" s="5" t="s">
        <v>36</v>
      </c>
      <c r="M18" s="5">
        <v>69213</v>
      </c>
      <c r="N18" s="5">
        <v>203.23</v>
      </c>
      <c r="O18" s="5">
        <v>1.5</v>
      </c>
      <c r="P18" s="5" t="s">
        <v>36</v>
      </c>
    </row>
    <row r="19" spans="1:16" x14ac:dyDescent="0.25">
      <c r="A19" s="5">
        <v>45465</v>
      </c>
      <c r="B19" s="5">
        <v>125.62</v>
      </c>
      <c r="C19" s="5">
        <v>0</v>
      </c>
      <c r="D19" s="5" t="s">
        <v>36</v>
      </c>
      <c r="E19" s="5">
        <v>69041</v>
      </c>
      <c r="F19" s="5">
        <v>53.76</v>
      </c>
      <c r="G19" s="5">
        <v>12</v>
      </c>
      <c r="H19" s="5" t="s">
        <v>35</v>
      </c>
      <c r="I19" s="5"/>
      <c r="J19" s="5"/>
      <c r="K19" s="5"/>
      <c r="L19" s="5"/>
      <c r="M19" s="5">
        <v>99227</v>
      </c>
      <c r="N19" s="5">
        <v>136.4</v>
      </c>
      <c r="O19" s="5">
        <v>0.75</v>
      </c>
      <c r="P19" s="5" t="s">
        <v>36</v>
      </c>
    </row>
    <row r="20" spans="1:16" x14ac:dyDescent="0.25">
      <c r="A20" s="5">
        <v>45602</v>
      </c>
      <c r="B20" s="5">
        <v>208.67</v>
      </c>
      <c r="C20" s="5">
        <v>-5</v>
      </c>
      <c r="D20" s="5" t="s">
        <v>36</v>
      </c>
      <c r="E20" s="5">
        <v>74280</v>
      </c>
      <c r="F20" s="5">
        <v>228.08</v>
      </c>
      <c r="G20" s="5">
        <v>-7.5</v>
      </c>
      <c r="H20" s="5" t="s">
        <v>36</v>
      </c>
      <c r="I20" s="5"/>
      <c r="J20" s="5"/>
      <c r="K20" s="5"/>
      <c r="L20" s="5"/>
      <c r="M20" s="5">
        <v>168633</v>
      </c>
      <c r="N20" s="5">
        <v>184.2</v>
      </c>
      <c r="O20" s="5">
        <v>1</v>
      </c>
      <c r="P20" s="5" t="s">
        <v>36</v>
      </c>
    </row>
    <row r="21" spans="1:16" x14ac:dyDescent="0.25">
      <c r="A21" s="5">
        <v>45608</v>
      </c>
      <c r="B21" s="5">
        <v>186.25</v>
      </c>
      <c r="C21" s="5">
        <v>-2</v>
      </c>
      <c r="D21" s="5" t="s">
        <v>36</v>
      </c>
      <c r="E21" s="5">
        <v>74285</v>
      </c>
      <c r="F21" s="5">
        <v>83.42</v>
      </c>
      <c r="G21" s="5">
        <v>4.25</v>
      </c>
      <c r="H21" s="5" t="s">
        <v>36</v>
      </c>
      <c r="I21" s="5"/>
      <c r="J21" s="5"/>
      <c r="K21" s="5"/>
      <c r="L21" s="5"/>
      <c r="M21" s="5"/>
      <c r="N21" s="5"/>
      <c r="O21" s="5"/>
      <c r="P21" s="5"/>
    </row>
    <row r="22" spans="1:16" x14ac:dyDescent="0.25">
      <c r="A22" s="5">
        <v>98125</v>
      </c>
      <c r="B22" s="5">
        <v>66.673000000000002</v>
      </c>
      <c r="C22" s="5">
        <v>8.5</v>
      </c>
      <c r="D22" s="5" t="s">
        <v>36</v>
      </c>
      <c r="E22" s="5">
        <v>75657</v>
      </c>
      <c r="F22" s="5">
        <v>215.53</v>
      </c>
      <c r="G22" s="5">
        <v>-3.5</v>
      </c>
      <c r="H22" s="5" t="s">
        <v>36</v>
      </c>
      <c r="I22" s="5"/>
      <c r="J22" s="5"/>
      <c r="K22" s="5"/>
      <c r="L22" s="5"/>
      <c r="M22" s="5"/>
      <c r="N22" s="5"/>
      <c r="O22" s="5"/>
      <c r="P22" s="5"/>
    </row>
    <row r="23" spans="1:16" x14ac:dyDescent="0.25">
      <c r="A23" s="5">
        <v>116881</v>
      </c>
      <c r="B23" s="5">
        <v>56.853000000000002</v>
      </c>
      <c r="C23" s="5">
        <v>9.5</v>
      </c>
      <c r="D23" s="5" t="s">
        <v>35</v>
      </c>
      <c r="E23" s="5">
        <v>155306</v>
      </c>
      <c r="F23" s="5">
        <v>242.59</v>
      </c>
      <c r="G23" s="5">
        <v>-4</v>
      </c>
      <c r="H23" s="5" t="s">
        <v>36</v>
      </c>
      <c r="I23" s="5"/>
      <c r="J23" s="5"/>
      <c r="K23" s="5"/>
      <c r="L23" s="5"/>
      <c r="M23" s="5"/>
      <c r="N23" s="5"/>
      <c r="O23" s="5"/>
      <c r="P23" s="5"/>
    </row>
    <row r="24" spans="1:16" x14ac:dyDescent="0.25">
      <c r="A24" s="5">
        <v>125818</v>
      </c>
      <c r="B24" s="5">
        <v>136.76</v>
      </c>
      <c r="C24" s="5">
        <v>3.75</v>
      </c>
      <c r="D24" s="5" t="s">
        <v>36</v>
      </c>
      <c r="E24" s="5">
        <v>155311</v>
      </c>
      <c r="F24" s="5">
        <v>74.09</v>
      </c>
      <c r="G24" s="5">
        <v>7.25</v>
      </c>
      <c r="H24" s="5" t="s">
        <v>36</v>
      </c>
      <c r="I24" s="5"/>
      <c r="J24" s="5"/>
      <c r="K24" s="5"/>
      <c r="L24" s="5"/>
      <c r="M24" s="5"/>
      <c r="N24" s="5"/>
      <c r="O24" s="5"/>
      <c r="P24" s="5"/>
    </row>
    <row r="25" spans="1:16" x14ac:dyDescent="0.25">
      <c r="A25" s="5">
        <v>156052</v>
      </c>
      <c r="B25" s="5">
        <v>216.29</v>
      </c>
      <c r="C25" s="5">
        <v>-4</v>
      </c>
      <c r="D25" s="5" t="s">
        <v>36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x14ac:dyDescent="0.25"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x14ac:dyDescent="0.25">
      <c r="I36" s="5"/>
      <c r="J36" s="5"/>
      <c r="K36" s="5"/>
      <c r="L36" s="5"/>
      <c r="M36" s="5"/>
      <c r="N36" s="5"/>
      <c r="O36" s="5"/>
      <c r="P36" s="5"/>
    </row>
    <row r="37" spans="1:16" x14ac:dyDescent="0.25">
      <c r="I37" s="5"/>
      <c r="J37" s="5"/>
      <c r="K37" s="5"/>
      <c r="L37" s="5"/>
      <c r="M37" s="5"/>
      <c r="N37" s="5"/>
      <c r="O37" s="5"/>
      <c r="P37" s="5"/>
    </row>
    <row r="38" spans="1:16" x14ac:dyDescent="0.25">
      <c r="I38" s="5"/>
      <c r="J38" s="5"/>
      <c r="K38" s="5"/>
      <c r="L38" s="5"/>
      <c r="M38" s="5"/>
      <c r="N38" s="5"/>
      <c r="O38" s="5"/>
      <c r="P38" s="5"/>
    </row>
    <row r="39" spans="1:16" x14ac:dyDescent="0.25">
      <c r="I39" s="5"/>
      <c r="J39" s="5"/>
      <c r="K39" s="5"/>
      <c r="L39" s="5"/>
    </row>
    <row r="40" spans="1:16" x14ac:dyDescent="0.25">
      <c r="I40" s="5"/>
      <c r="J40" s="5"/>
      <c r="K40" s="5"/>
      <c r="L40" s="5"/>
    </row>
  </sheetData>
  <sortState ref="M18:P20">
    <sortCondition ref="M18"/>
  </sortState>
  <mergeCells count="8">
    <mergeCell ref="A1:E1"/>
    <mergeCell ref="A2:E2"/>
    <mergeCell ref="A15:P15"/>
    <mergeCell ref="A16:D16"/>
    <mergeCell ref="E16:H16"/>
    <mergeCell ref="I16:L16"/>
    <mergeCell ref="M16:P16"/>
    <mergeCell ref="G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Iterations</vt:lpstr>
      <vt:lpstr>Summary Iteration 1</vt:lpstr>
      <vt:lpstr>Summary Iteration 2</vt:lpstr>
      <vt:lpstr>Summary Iteration 3</vt:lpstr>
      <vt:lpstr>Summary Iteration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Shue, Matthew</dc:creator>
  <cp:lastModifiedBy>Rich Grundza</cp:lastModifiedBy>
  <cp:lastPrinted>2019-04-12T18:28:57Z</cp:lastPrinted>
  <dcterms:created xsi:type="dcterms:W3CDTF">2019-04-03T19:16:05Z</dcterms:created>
  <dcterms:modified xsi:type="dcterms:W3CDTF">2019-08-21T19:23:09Z</dcterms:modified>
</cp:coreProperties>
</file>