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Z:\Web\refdata\gas\ix\data\Reference Files for Pre Ignition Calculation\"/>
    </mc:Choice>
  </mc:AlternateContent>
  <bookViews>
    <workbookView xWindow="0" yWindow="0" windowWidth="26805" windowHeight="7875"/>
  </bookViews>
  <sheets>
    <sheet name="All Iterations" sheetId="11" r:id="rId1"/>
    <sheet name="Summary Iteration 1" sheetId="7" r:id="rId2"/>
    <sheet name="Summary Iteration 2" sheetId="8" r:id="rId3"/>
    <sheet name="Summary Iteration 3" sheetId="9" r:id="rId4"/>
    <sheet name="Summary Iteration 4" sheetId="10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T15" i="11" l="1"/>
  <c r="U15" i="11"/>
  <c r="V15" i="11"/>
  <c r="W15" i="11"/>
  <c r="T16" i="11"/>
  <c r="U16" i="11"/>
  <c r="V16" i="11"/>
  <c r="W16" i="11"/>
  <c r="T17" i="11"/>
  <c r="U17" i="11"/>
  <c r="V17" i="11"/>
  <c r="W17" i="11"/>
  <c r="T18" i="11"/>
  <c r="U18" i="11"/>
  <c r="V18" i="11"/>
  <c r="W18" i="11"/>
  <c r="T19" i="11"/>
  <c r="U19" i="11"/>
  <c r="V19" i="11"/>
  <c r="W19" i="11"/>
  <c r="T20" i="11"/>
  <c r="U20" i="11"/>
  <c r="V20" i="11"/>
  <c r="W20" i="11"/>
  <c r="T21" i="11"/>
  <c r="U21" i="11"/>
  <c r="V21" i="11"/>
  <c r="W21" i="11"/>
  <c r="T22" i="11"/>
  <c r="U22" i="11"/>
  <c r="V22" i="11"/>
  <c r="W22" i="11"/>
  <c r="T23" i="11"/>
  <c r="U23" i="11"/>
  <c r="V23" i="11"/>
  <c r="W23" i="11"/>
  <c r="U14" i="11"/>
  <c r="V14" i="11"/>
  <c r="W14" i="11"/>
  <c r="T14" i="11"/>
  <c r="N15" i="11"/>
  <c r="O15" i="11"/>
  <c r="P15" i="11"/>
  <c r="Q15" i="11"/>
  <c r="N16" i="11"/>
  <c r="O16" i="11"/>
  <c r="P16" i="11"/>
  <c r="Q16" i="11"/>
  <c r="N17" i="11"/>
  <c r="O17" i="11"/>
  <c r="P17" i="11"/>
  <c r="Q17" i="11"/>
  <c r="N18" i="11"/>
  <c r="O18" i="11"/>
  <c r="P18" i="11"/>
  <c r="Q18" i="11"/>
  <c r="N19" i="11"/>
  <c r="O19" i="11"/>
  <c r="P19" i="11"/>
  <c r="Q19" i="11"/>
  <c r="N20" i="11"/>
  <c r="O20" i="11"/>
  <c r="P20" i="11"/>
  <c r="Q20" i="11"/>
  <c r="N21" i="11"/>
  <c r="O21" i="11"/>
  <c r="P21" i="11"/>
  <c r="Q21" i="11"/>
  <c r="N22" i="11"/>
  <c r="O22" i="11"/>
  <c r="P22" i="11"/>
  <c r="Q22" i="11"/>
  <c r="N23" i="11"/>
  <c r="O23" i="11"/>
  <c r="P23" i="11"/>
  <c r="Q23" i="11"/>
  <c r="O14" i="11"/>
  <c r="P14" i="11"/>
  <c r="Q14" i="11"/>
  <c r="N14" i="11"/>
  <c r="H15" i="11"/>
  <c r="I15" i="11"/>
  <c r="J15" i="11"/>
  <c r="K15" i="11"/>
  <c r="H16" i="11"/>
  <c r="I16" i="11"/>
  <c r="J16" i="11"/>
  <c r="K16" i="11"/>
  <c r="H17" i="11"/>
  <c r="I17" i="11"/>
  <c r="J17" i="11"/>
  <c r="K17" i="11"/>
  <c r="H18" i="11"/>
  <c r="I18" i="11"/>
  <c r="J18" i="11"/>
  <c r="K18" i="11"/>
  <c r="H19" i="11"/>
  <c r="I19" i="11"/>
  <c r="J19" i="11"/>
  <c r="K19" i="11"/>
  <c r="H20" i="11"/>
  <c r="I20" i="11"/>
  <c r="J20" i="11"/>
  <c r="K20" i="11"/>
  <c r="H21" i="11"/>
  <c r="I21" i="11"/>
  <c r="J21" i="11"/>
  <c r="K21" i="11"/>
  <c r="H22" i="11"/>
  <c r="I22" i="11"/>
  <c r="J22" i="11"/>
  <c r="K22" i="11"/>
  <c r="H23" i="11"/>
  <c r="I23" i="11"/>
  <c r="J23" i="11"/>
  <c r="K23" i="11"/>
  <c r="I14" i="11"/>
  <c r="J14" i="11"/>
  <c r="K14" i="11"/>
  <c r="H14" i="11"/>
  <c r="B15" i="11"/>
  <c r="C15" i="11"/>
  <c r="D15" i="11"/>
  <c r="E15" i="11"/>
  <c r="B16" i="11"/>
  <c r="C16" i="11"/>
  <c r="D16" i="11"/>
  <c r="E16" i="11"/>
  <c r="B17" i="11"/>
  <c r="C17" i="11"/>
  <c r="D17" i="11"/>
  <c r="E17" i="11"/>
  <c r="B18" i="11"/>
  <c r="C18" i="11"/>
  <c r="D18" i="11"/>
  <c r="E18" i="11"/>
  <c r="B19" i="11"/>
  <c r="C19" i="11"/>
  <c r="D19" i="11"/>
  <c r="E19" i="11"/>
  <c r="B20" i="11"/>
  <c r="C20" i="11"/>
  <c r="D20" i="11"/>
  <c r="E20" i="11"/>
  <c r="B21" i="11"/>
  <c r="C21" i="11"/>
  <c r="D21" i="11"/>
  <c r="E21" i="11"/>
  <c r="B22" i="11"/>
  <c r="C22" i="11"/>
  <c r="D22" i="11"/>
  <c r="E22" i="11"/>
  <c r="B23" i="11"/>
  <c r="C23" i="11"/>
  <c r="D23" i="11"/>
  <c r="E23" i="11"/>
  <c r="C14" i="11"/>
  <c r="D14" i="11"/>
  <c r="E14" i="11"/>
  <c r="B14" i="11"/>
  <c r="J7" i="10" l="1"/>
  <c r="V9" i="11" s="1"/>
  <c r="I7" i="10"/>
  <c r="U9" i="11" s="1"/>
  <c r="H7" i="10"/>
  <c r="J6" i="10"/>
  <c r="V8" i="11" s="1"/>
  <c r="I6" i="10"/>
  <c r="U8" i="11" s="1"/>
  <c r="H6" i="10"/>
  <c r="J5" i="10"/>
  <c r="V7" i="11" s="1"/>
  <c r="I5" i="10"/>
  <c r="U7" i="11" s="1"/>
  <c r="H5" i="10"/>
  <c r="J4" i="10"/>
  <c r="V6" i="11" s="1"/>
  <c r="I4" i="10"/>
  <c r="U6" i="11" s="1"/>
  <c r="H4" i="10"/>
  <c r="J7" i="9"/>
  <c r="P9" i="11" s="1"/>
  <c r="I7" i="9"/>
  <c r="O9" i="11" s="1"/>
  <c r="H7" i="9"/>
  <c r="J6" i="9"/>
  <c r="P8" i="11" s="1"/>
  <c r="I6" i="9"/>
  <c r="O8" i="11" s="1"/>
  <c r="H6" i="9"/>
  <c r="J5" i="9"/>
  <c r="P7" i="11" s="1"/>
  <c r="I5" i="9"/>
  <c r="O7" i="11" s="1"/>
  <c r="H5" i="9"/>
  <c r="J4" i="9"/>
  <c r="P6" i="11" s="1"/>
  <c r="I4" i="9"/>
  <c r="O6" i="11" s="1"/>
  <c r="H4" i="9"/>
  <c r="J7" i="8"/>
  <c r="J9" i="11" s="1"/>
  <c r="I7" i="8"/>
  <c r="I9" i="11" s="1"/>
  <c r="H7" i="8"/>
  <c r="J6" i="8"/>
  <c r="J8" i="11" s="1"/>
  <c r="I6" i="8"/>
  <c r="I8" i="11" s="1"/>
  <c r="H6" i="8"/>
  <c r="J5" i="8"/>
  <c r="J7" i="11" s="1"/>
  <c r="I5" i="8"/>
  <c r="I7" i="11" s="1"/>
  <c r="H5" i="8"/>
  <c r="J4" i="8"/>
  <c r="J6" i="11" s="1"/>
  <c r="I4" i="8"/>
  <c r="I6" i="11" s="1"/>
  <c r="H4" i="8"/>
  <c r="J7" i="7"/>
  <c r="D9" i="11" s="1"/>
  <c r="I7" i="7"/>
  <c r="C9" i="11" s="1"/>
  <c r="H7" i="7"/>
  <c r="J6" i="7"/>
  <c r="D8" i="11" s="1"/>
  <c r="I6" i="7"/>
  <c r="C8" i="11" s="1"/>
  <c r="H6" i="7"/>
  <c r="J5" i="7"/>
  <c r="D7" i="11" s="1"/>
  <c r="I5" i="7"/>
  <c r="C7" i="11" s="1"/>
  <c r="H5" i="7"/>
  <c r="J4" i="7"/>
  <c r="D6" i="11" s="1"/>
  <c r="I4" i="7"/>
  <c r="C6" i="11" s="1"/>
  <c r="H4" i="7"/>
  <c r="U10" i="11" l="1"/>
  <c r="V10" i="11"/>
  <c r="K6" i="10"/>
  <c r="W8" i="11" s="1"/>
  <c r="T8" i="11"/>
  <c r="K7" i="10"/>
  <c r="W9" i="11" s="1"/>
  <c r="T9" i="11"/>
  <c r="K5" i="10"/>
  <c r="W7" i="11" s="1"/>
  <c r="T7" i="11"/>
  <c r="K4" i="10"/>
  <c r="W6" i="11" s="1"/>
  <c r="T6" i="11"/>
  <c r="O10" i="11"/>
  <c r="P10" i="11"/>
  <c r="K5" i="9"/>
  <c r="Q7" i="11" s="1"/>
  <c r="N7" i="11"/>
  <c r="K6" i="9"/>
  <c r="Q8" i="11" s="1"/>
  <c r="N8" i="11"/>
  <c r="K7" i="9"/>
  <c r="Q9" i="11" s="1"/>
  <c r="N9" i="11"/>
  <c r="K4" i="9"/>
  <c r="Q6" i="11" s="1"/>
  <c r="N6" i="11"/>
  <c r="J10" i="11"/>
  <c r="I10" i="11"/>
  <c r="K7" i="8"/>
  <c r="K9" i="11" s="1"/>
  <c r="H9" i="11"/>
  <c r="K5" i="8"/>
  <c r="K7" i="11" s="1"/>
  <c r="H7" i="11"/>
  <c r="K6" i="8"/>
  <c r="K8" i="11" s="1"/>
  <c r="H8" i="11"/>
  <c r="K4" i="8"/>
  <c r="K6" i="11" s="1"/>
  <c r="H6" i="11"/>
  <c r="K6" i="7"/>
  <c r="E8" i="11" s="1"/>
  <c r="B8" i="11"/>
  <c r="C10" i="11"/>
  <c r="K7" i="7"/>
  <c r="E9" i="11" s="1"/>
  <c r="B9" i="11"/>
  <c r="D10" i="11"/>
  <c r="K5" i="7"/>
  <c r="E7" i="11" s="1"/>
  <c r="B7" i="11"/>
  <c r="K4" i="7"/>
  <c r="E6" i="11" s="1"/>
  <c r="B6" i="11"/>
  <c r="T10" i="11" l="1"/>
  <c r="W10" i="11"/>
  <c r="Q10" i="11"/>
  <c r="N10" i="11"/>
  <c r="H10" i="11"/>
  <c r="K10" i="11"/>
  <c r="B10" i="11"/>
  <c r="E10" i="11"/>
</calcChain>
</file>

<file path=xl/sharedStrings.xml><?xml version="1.0" encoding="utf-8"?>
<sst xmlns="http://schemas.openxmlformats.org/spreadsheetml/2006/main" count="452" uniqueCount="52">
  <si>
    <t>Cycle</t>
  </si>
  <si>
    <t>Evaluation Criteria</t>
  </si>
  <si>
    <t>Parameter</t>
  </si>
  <si>
    <t>Cyl 1</t>
  </si>
  <si>
    <t>Cyl 2</t>
  </si>
  <si>
    <t>Cyl 3</t>
  </si>
  <si>
    <t>Cyl 4</t>
  </si>
  <si>
    <t>PP Mean</t>
  </si>
  <si>
    <t>PP Std Dev</t>
  </si>
  <si>
    <t>PP F Stat</t>
  </si>
  <si>
    <t>PP Thresh</t>
  </si>
  <si>
    <t>MFB2 Mean</t>
  </si>
  <si>
    <t>MFB2 Std Dev</t>
  </si>
  <si>
    <t>MFB2 F Stat</t>
  </si>
  <si>
    <t>MFB2 Thresh</t>
  </si>
  <si>
    <t>Test Cycles</t>
  </si>
  <si>
    <t>Bad Cycles</t>
  </si>
  <si>
    <t>PP</t>
  </si>
  <si>
    <t>Type</t>
  </si>
  <si>
    <t>MFB</t>
  </si>
  <si>
    <t>Cylinder 1</t>
  </si>
  <si>
    <t>Iteration 1</t>
  </si>
  <si>
    <t>Cylinder 2</t>
  </si>
  <si>
    <t>Cylinder 3</t>
  </si>
  <si>
    <t>Cylinder 4</t>
  </si>
  <si>
    <t>Invalid Cycles</t>
  </si>
  <si>
    <t>Iteration 2</t>
  </si>
  <si>
    <t>Iteration 3</t>
  </si>
  <si>
    <t>Iteration 4</t>
  </si>
  <si>
    <t>LSPI Cycle Summary</t>
  </si>
  <si>
    <t>Cylinder</t>
  </si>
  <si>
    <t>PP Only</t>
  </si>
  <si>
    <t>MFB2 Only</t>
  </si>
  <si>
    <t>Both PP &amp; MFB2</t>
  </si>
  <si>
    <t>Total</t>
  </si>
  <si>
    <t>LSPI Cycles</t>
  </si>
  <si>
    <t>Run # 1 LSPI Cycle Summary</t>
  </si>
  <si>
    <t>Run # 2 LSPI Cycle Summary</t>
  </si>
  <si>
    <t>Run # 3 LSPI Cycle Summary</t>
  </si>
  <si>
    <t>Run # 4 LSPI Cycle Summary</t>
  </si>
  <si>
    <t>Both</t>
  </si>
  <si>
    <t>All</t>
  </si>
  <si>
    <t>Run # 1 Evaluation Criteria</t>
  </si>
  <si>
    <t>Run # 2 Evaluation Criteria</t>
  </si>
  <si>
    <t>Run # 3 Evaluation Criteria</t>
  </si>
  <si>
    <t>Run # 4 Evaluation Criteria</t>
  </si>
  <si>
    <t>Run # 1 LSPI Cycles</t>
  </si>
  <si>
    <t>Run # 2 LSPI Cycles</t>
  </si>
  <si>
    <t>Run # 3 LSPI Cycles</t>
  </si>
  <si>
    <t>Run # 4 LSPI Cycles</t>
  </si>
  <si>
    <t>MFB2</t>
  </si>
  <si>
    <t>PP&amp;MFB2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</si>
</sst>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2"/>
      <color theme="1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6">
    <xf numFmtId="0" fontId="0" fillId="0" borderId="0" xfId="0"/>
    <xf numFmtId="0" fontId="19" fillId="0" borderId="10" xfId="0" applyFont="1" applyBorder="1" applyAlignment="1">
      <alignment horizontal="center" vertical="top"/>
    </xf>
    <xf numFmtId="164" fontId="20" fillId="0" borderId="10" xfId="0" applyNumberFormat="1" applyFont="1" applyBorder="1" applyAlignment="1">
      <alignment horizontal="center" vertical="top"/>
    </xf>
    <xf numFmtId="1" fontId="20" fillId="0" borderId="10" xfId="0" applyNumberFormat="1" applyFont="1" applyBorder="1" applyAlignment="1">
      <alignment horizontal="center" vertical="top"/>
    </xf>
    <xf numFmtId="0" fontId="0" fillId="0" borderId="10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0" xfId="0" applyBorder="1"/>
    <xf numFmtId="0" fontId="0" fillId="0" borderId="10" xfId="0" applyBorder="1" applyAlignment="1">
      <alignment horizontal="center"/>
    </xf>
    <xf numFmtId="0" fontId="18" fillId="0" borderId="0" xfId="0" applyFont="1"/>
    <xf numFmtId="0" fontId="20" fillId="0" borderId="10" xfId="0" applyFont="1" applyBorder="1" applyAlignment="1">
      <alignment horizontal="center" vertical="top"/>
    </xf>
    <xf numFmtId="0" fontId="20" fillId="0" borderId="10" xfId="0" applyFont="1" applyFill="1" applyBorder="1" applyAlignment="1">
      <alignment horizontal="center" vertical="top"/>
    </xf>
    <xf numFmtId="0" fontId="18" fillId="0" borderId="10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0" xfId="0" applyBorder="1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Q159"/>
  <sheetViews>
    <sheetView tabSelected="1" topLeftCell="E1" zoomScale="70" zoomScaleNormal="70" workbookViewId="0">
      <selection activeCell="N20" sqref="N20"/>
    </sheetView>
  </sheetViews>
  <sheetFormatPr defaultRowHeight="15" x14ac:dyDescent="0.25"/>
  <cols>
    <col min="1" max="5" width="13.5703125" customWidth="1"/>
    <col min="7" max="11" width="13.5703125" customWidth="1"/>
    <col min="13" max="17" width="13.5703125" customWidth="1"/>
    <col min="19" max="23" width="13.5703125" customWidth="1"/>
  </cols>
  <sheetData>
    <row r="1" spans="1:43" x14ac:dyDescent="0.25">
      <c r="A1">
        <v>1</v>
      </c>
      <c r="G1">
        <v>2</v>
      </c>
      <c r="M1">
        <v>3</v>
      </c>
      <c r="S1">
        <v>4</v>
      </c>
      <c r="Y1">
        <v>5</v>
      </c>
      <c r="AE1">
        <v>6</v>
      </c>
      <c r="AK1">
        <v>7</v>
      </c>
      <c r="AQ1">
        <v>8</v>
      </c>
    </row>
    <row r="2" spans="1:43" ht="15.75" x14ac:dyDescent="0.25">
      <c r="A2" s="8" t="s">
        <v>35</v>
      </c>
      <c r="G2" s="8" t="s">
        <v>35</v>
      </c>
      <c r="M2" s="8" t="s">
        <v>35</v>
      </c>
      <c r="S2" s="8" t="s">
        <v>35</v>
      </c>
    </row>
    <row r="4" spans="1:43" ht="15.75" x14ac:dyDescent="0.25">
      <c r="A4" s="8" t="s">
        <v>36</v>
      </c>
      <c r="G4" s="8" t="s">
        <v>37</v>
      </c>
      <c r="M4" s="8" t="s">
        <v>38</v>
      </c>
      <c r="S4" s="8" t="s">
        <v>39</v>
      </c>
    </row>
    <row r="5" spans="1:43" x14ac:dyDescent="0.25">
      <c r="A5" s="1" t="s">
        <v>30</v>
      </c>
      <c r="B5" s="1" t="s">
        <v>31</v>
      </c>
      <c r="C5" s="1" t="s">
        <v>32</v>
      </c>
      <c r="D5" s="1" t="s">
        <v>40</v>
      </c>
      <c r="E5" s="1" t="s">
        <v>34</v>
      </c>
      <c r="G5" s="1" t="s">
        <v>30</v>
      </c>
      <c r="H5" s="1" t="s">
        <v>31</v>
      </c>
      <c r="I5" s="1" t="s">
        <v>32</v>
      </c>
      <c r="J5" s="1" t="s">
        <v>40</v>
      </c>
      <c r="K5" s="1" t="s">
        <v>34</v>
      </c>
      <c r="M5" s="1" t="s">
        <v>30</v>
      </c>
      <c r="N5" s="1" t="s">
        <v>31</v>
      </c>
      <c r="O5" s="1" t="s">
        <v>32</v>
      </c>
      <c r="P5" s="1" t="s">
        <v>40</v>
      </c>
      <c r="Q5" s="1" t="s">
        <v>34</v>
      </c>
      <c r="S5" s="1" t="s">
        <v>30</v>
      </c>
      <c r="T5" s="1" t="s">
        <v>31</v>
      </c>
      <c r="U5" s="1" t="s">
        <v>32</v>
      </c>
      <c r="V5" s="1" t="s">
        <v>40</v>
      </c>
      <c r="W5" s="1" t="s">
        <v>34</v>
      </c>
    </row>
    <row r="6" spans="1:43" x14ac:dyDescent="0.25">
      <c r="A6" s="1">
        <v>1</v>
      </c>
      <c r="B6" s="7">
        <f>'Summary Iteration 1'!H4</f>
        <v>0</v>
      </c>
      <c r="C6" s="7">
        <f>'Summary Iteration 1'!I4</f>
        <v>0</v>
      </c>
      <c r="D6" s="7">
        <f>'Summary Iteration 1'!J4</f>
        <v>4</v>
      </c>
      <c r="E6" s="7">
        <f>'Summary Iteration 1'!K4</f>
        <v>4</v>
      </c>
      <c r="G6" s="1">
        <v>1</v>
      </c>
      <c r="H6" s="9">
        <f>'Summary Iteration 2'!H4</f>
        <v>0</v>
      </c>
      <c r="I6" s="9">
        <f>'Summary Iteration 2'!I4</f>
        <v>0</v>
      </c>
      <c r="J6" s="9">
        <f>'Summary Iteration 2'!J4</f>
        <v>5</v>
      </c>
      <c r="K6" s="9">
        <f>'Summary Iteration 2'!K4</f>
        <v>5</v>
      </c>
      <c r="M6" s="1">
        <v>1</v>
      </c>
      <c r="N6" s="9">
        <f>'Summary Iteration 3'!H4</f>
        <v>0</v>
      </c>
      <c r="O6" s="9">
        <f>'Summary Iteration 3'!I4</f>
        <v>0</v>
      </c>
      <c r="P6" s="9">
        <f>'Summary Iteration 3'!J4</f>
        <v>7</v>
      </c>
      <c r="Q6" s="9">
        <f>'Summary Iteration 3'!K4</f>
        <v>7</v>
      </c>
      <c r="S6" s="1">
        <v>1</v>
      </c>
      <c r="T6" s="9">
        <f>'Summary Iteration 4'!H4</f>
        <v>0</v>
      </c>
      <c r="U6" s="9">
        <f>'Summary Iteration 4'!I4</f>
        <v>0</v>
      </c>
      <c r="V6" s="9">
        <f>'Summary Iteration 4'!J4</f>
        <v>2</v>
      </c>
      <c r="W6" s="9">
        <f>'Summary Iteration 4'!K4</f>
        <v>2</v>
      </c>
    </row>
    <row r="7" spans="1:43" x14ac:dyDescent="0.25">
      <c r="A7" s="1">
        <v>2</v>
      </c>
      <c r="B7" s="7">
        <f>'Summary Iteration 1'!H5</f>
        <v>0</v>
      </c>
      <c r="C7" s="7">
        <f>'Summary Iteration 1'!I5</f>
        <v>2</v>
      </c>
      <c r="D7" s="7">
        <f>'Summary Iteration 1'!J5</f>
        <v>5</v>
      </c>
      <c r="E7" s="7">
        <f>'Summary Iteration 1'!K5</f>
        <v>7</v>
      </c>
      <c r="G7" s="1">
        <v>2</v>
      </c>
      <c r="H7" s="9">
        <f>'Summary Iteration 2'!H5</f>
        <v>0</v>
      </c>
      <c r="I7" s="9">
        <f>'Summary Iteration 2'!I5</f>
        <v>1</v>
      </c>
      <c r="J7" s="9">
        <f>'Summary Iteration 2'!J5</f>
        <v>5</v>
      </c>
      <c r="K7" s="9">
        <f>'Summary Iteration 2'!K5</f>
        <v>6</v>
      </c>
      <c r="M7" s="1">
        <v>2</v>
      </c>
      <c r="N7" s="9">
        <f>'Summary Iteration 3'!H5</f>
        <v>0</v>
      </c>
      <c r="O7" s="9">
        <f>'Summary Iteration 3'!I5</f>
        <v>0</v>
      </c>
      <c r="P7" s="9">
        <f>'Summary Iteration 3'!J5</f>
        <v>4</v>
      </c>
      <c r="Q7" s="9">
        <f>'Summary Iteration 3'!K5</f>
        <v>4</v>
      </c>
      <c r="S7" s="1">
        <v>2</v>
      </c>
      <c r="T7" s="9">
        <f>'Summary Iteration 4'!H5</f>
        <v>0</v>
      </c>
      <c r="U7" s="9">
        <f>'Summary Iteration 4'!I5</f>
        <v>0</v>
      </c>
      <c r="V7" s="9">
        <f>'Summary Iteration 4'!J5</f>
        <v>6</v>
      </c>
      <c r="W7" s="9">
        <f>'Summary Iteration 4'!K5</f>
        <v>6</v>
      </c>
    </row>
    <row r="8" spans="1:43" x14ac:dyDescent="0.25">
      <c r="A8" s="1">
        <v>3</v>
      </c>
      <c r="B8" s="7">
        <f>'Summary Iteration 1'!H6</f>
        <v>0</v>
      </c>
      <c r="C8" s="7">
        <f>'Summary Iteration 1'!I6</f>
        <v>2</v>
      </c>
      <c r="D8" s="7">
        <f>'Summary Iteration 1'!J6</f>
        <v>4</v>
      </c>
      <c r="E8" s="7">
        <f>'Summary Iteration 1'!K6</f>
        <v>6</v>
      </c>
      <c r="G8" s="1">
        <v>3</v>
      </c>
      <c r="H8" s="9">
        <f>'Summary Iteration 2'!H6</f>
        <v>0</v>
      </c>
      <c r="I8" s="9">
        <f>'Summary Iteration 2'!I6</f>
        <v>0</v>
      </c>
      <c r="J8" s="9">
        <f>'Summary Iteration 2'!J6</f>
        <v>1</v>
      </c>
      <c r="K8" s="9">
        <f>'Summary Iteration 2'!K6</f>
        <v>1</v>
      </c>
      <c r="M8" s="1">
        <v>3</v>
      </c>
      <c r="N8" s="9">
        <f>'Summary Iteration 3'!H6</f>
        <v>0</v>
      </c>
      <c r="O8" s="9">
        <f>'Summary Iteration 3'!I6</f>
        <v>0</v>
      </c>
      <c r="P8" s="9">
        <f>'Summary Iteration 3'!J6</f>
        <v>3</v>
      </c>
      <c r="Q8" s="9">
        <f>'Summary Iteration 3'!K6</f>
        <v>3</v>
      </c>
      <c r="S8" s="1">
        <v>3</v>
      </c>
      <c r="T8" s="9">
        <f>'Summary Iteration 4'!H6</f>
        <v>0</v>
      </c>
      <c r="U8" s="9">
        <f>'Summary Iteration 4'!I6</f>
        <v>0</v>
      </c>
      <c r="V8" s="9">
        <f>'Summary Iteration 4'!J6</f>
        <v>1</v>
      </c>
      <c r="W8" s="9">
        <f>'Summary Iteration 4'!K6</f>
        <v>1</v>
      </c>
    </row>
    <row r="9" spans="1:43" x14ac:dyDescent="0.25">
      <c r="A9" s="1">
        <v>4</v>
      </c>
      <c r="B9" s="7">
        <f>'Summary Iteration 1'!H7</f>
        <v>0</v>
      </c>
      <c r="C9" s="7">
        <f>'Summary Iteration 1'!I7</f>
        <v>1</v>
      </c>
      <c r="D9" s="7">
        <f>'Summary Iteration 1'!J7</f>
        <v>4</v>
      </c>
      <c r="E9" s="7">
        <f>'Summary Iteration 1'!K7</f>
        <v>5</v>
      </c>
      <c r="G9" s="1">
        <v>4</v>
      </c>
      <c r="H9" s="9">
        <f>'Summary Iteration 2'!H7</f>
        <v>0</v>
      </c>
      <c r="I9" s="9">
        <f>'Summary Iteration 2'!I7</f>
        <v>0</v>
      </c>
      <c r="J9" s="9">
        <f>'Summary Iteration 2'!J7</f>
        <v>6</v>
      </c>
      <c r="K9" s="9">
        <f>'Summary Iteration 2'!K7</f>
        <v>6</v>
      </c>
      <c r="M9" s="1">
        <v>4</v>
      </c>
      <c r="N9" s="9">
        <f>'Summary Iteration 3'!H7</f>
        <v>0</v>
      </c>
      <c r="O9" s="9">
        <f>'Summary Iteration 3'!I7</f>
        <v>1</v>
      </c>
      <c r="P9" s="9">
        <f>'Summary Iteration 3'!J7</f>
        <v>4</v>
      </c>
      <c r="Q9" s="9">
        <f>'Summary Iteration 3'!K7</f>
        <v>5</v>
      </c>
      <c r="S9" s="1">
        <v>4</v>
      </c>
      <c r="T9" s="9">
        <f>'Summary Iteration 4'!H7</f>
        <v>0</v>
      </c>
      <c r="U9" s="9">
        <f>'Summary Iteration 4'!I7</f>
        <v>1</v>
      </c>
      <c r="V9" s="9">
        <f>'Summary Iteration 4'!J7</f>
        <v>7</v>
      </c>
      <c r="W9" s="9">
        <f>'Summary Iteration 4'!K7</f>
        <v>8</v>
      </c>
    </row>
    <row r="10" spans="1:43" x14ac:dyDescent="0.25">
      <c r="A10" s="1" t="s">
        <v>41</v>
      </c>
      <c r="B10" s="9">
        <f>SUM(B6:B9)</f>
        <v>0</v>
      </c>
      <c r="C10" s="9">
        <f t="shared" ref="C10:E10" si="0">SUM(C6:C9)</f>
        <v>5</v>
      </c>
      <c r="D10" s="9">
        <f t="shared" si="0"/>
        <v>17</v>
      </c>
      <c r="E10" s="9">
        <f t="shared" si="0"/>
        <v>22</v>
      </c>
      <c r="G10" s="1" t="s">
        <v>41</v>
      </c>
      <c r="H10" s="9">
        <f>SUM(H6:H9)</f>
        <v>0</v>
      </c>
      <c r="I10" s="9">
        <f t="shared" ref="I10:K10" si="1">SUM(I6:I9)</f>
        <v>1</v>
      </c>
      <c r="J10" s="9">
        <f t="shared" si="1"/>
        <v>17</v>
      </c>
      <c r="K10" s="9">
        <f t="shared" si="1"/>
        <v>18</v>
      </c>
      <c r="M10" s="1" t="s">
        <v>41</v>
      </c>
      <c r="N10" s="9">
        <f>SUM(N6:N9)</f>
        <v>0</v>
      </c>
      <c r="O10" s="9">
        <f t="shared" ref="O10:Q10" si="2">SUM(O6:O9)</f>
        <v>1</v>
      </c>
      <c r="P10" s="9">
        <f t="shared" si="2"/>
        <v>18</v>
      </c>
      <c r="Q10" s="9">
        <f t="shared" si="2"/>
        <v>19</v>
      </c>
      <c r="S10" s="1" t="s">
        <v>41</v>
      </c>
      <c r="T10" s="9">
        <f>SUM(T6:T9)</f>
        <v>0</v>
      </c>
      <c r="U10" s="9">
        <f t="shared" ref="U10:W10" si="3">SUM(U6:U9)</f>
        <v>1</v>
      </c>
      <c r="V10" s="9">
        <f t="shared" si="3"/>
        <v>16</v>
      </c>
      <c r="W10" s="9">
        <f t="shared" si="3"/>
        <v>17</v>
      </c>
    </row>
    <row r="12" spans="1:43" ht="15.75" x14ac:dyDescent="0.25">
      <c r="A12" s="8" t="s">
        <v>42</v>
      </c>
      <c r="G12" s="8" t="s">
        <v>43</v>
      </c>
      <c r="M12" s="8" t="s">
        <v>44</v>
      </c>
      <c r="S12" s="8" t="s">
        <v>45</v>
      </c>
    </row>
    <row r="13" spans="1:43" x14ac:dyDescent="0.25">
      <c r="A13" s="1" t="s">
        <v>2</v>
      </c>
      <c r="B13" s="1" t="s">
        <v>3</v>
      </c>
      <c r="C13" s="1" t="s">
        <v>4</v>
      </c>
      <c r="D13" s="1" t="s">
        <v>5</v>
      </c>
      <c r="E13" s="1" t="s">
        <v>6</v>
      </c>
      <c r="G13" s="1" t="s">
        <v>2</v>
      </c>
      <c r="H13" s="1" t="s">
        <v>3</v>
      </c>
      <c r="I13" s="1" t="s">
        <v>4</v>
      </c>
      <c r="J13" s="1" t="s">
        <v>5</v>
      </c>
      <c r="K13" s="1" t="s">
        <v>6</v>
      </c>
      <c r="M13" s="1" t="s">
        <v>2</v>
      </c>
      <c r="N13" s="1" t="s">
        <v>3</v>
      </c>
      <c r="O13" s="1" t="s">
        <v>4</v>
      </c>
      <c r="P13" s="1" t="s">
        <v>5</v>
      </c>
      <c r="Q13" s="1" t="s">
        <v>6</v>
      </c>
      <c r="S13" s="1" t="s">
        <v>2</v>
      </c>
      <c r="T13" s="1" t="s">
        <v>3</v>
      </c>
      <c r="U13" s="1" t="s">
        <v>4</v>
      </c>
      <c r="V13" s="1" t="s">
        <v>5</v>
      </c>
      <c r="W13" s="1" t="s">
        <v>6</v>
      </c>
    </row>
    <row r="14" spans="1:43" x14ac:dyDescent="0.25">
      <c r="A14" s="1" t="s">
        <v>7</v>
      </c>
      <c r="B14" s="2">
        <f>'Summary Iteration 1'!B4</f>
        <v>38.144970540483108</v>
      </c>
      <c r="C14" s="2">
        <f>'Summary Iteration 1'!C4</f>
        <v>39.230202400070091</v>
      </c>
      <c r="D14" s="2">
        <f>'Summary Iteration 1'!D4</f>
        <v>45.465423780559078</v>
      </c>
      <c r="E14" s="2">
        <f>'Summary Iteration 1'!E4</f>
        <v>41.684727746535309</v>
      </c>
      <c r="G14" s="1" t="s">
        <v>7</v>
      </c>
      <c r="H14" s="2">
        <f>'Summary Iteration 2'!B4</f>
        <v>38.17160901202994</v>
      </c>
      <c r="I14" s="2">
        <f>'Summary Iteration 2'!C4</f>
        <v>39.254323209505941</v>
      </c>
      <c r="J14" s="2">
        <f>'Summary Iteration 2'!D4</f>
        <v>45.437298695873814</v>
      </c>
      <c r="K14" s="2">
        <f>'Summary Iteration 2'!E4</f>
        <v>41.512961604526517</v>
      </c>
      <c r="M14" s="1" t="s">
        <v>7</v>
      </c>
      <c r="N14" s="2">
        <f>'Summary Iteration 3'!B4</f>
        <v>37.910603213074673</v>
      </c>
      <c r="O14" s="2">
        <f>'Summary Iteration 3'!C4</f>
        <v>39.218948216428835</v>
      </c>
      <c r="P14" s="2">
        <f>'Summary Iteration 3'!D4</f>
        <v>45.840701753560232</v>
      </c>
      <c r="Q14" s="2">
        <f>'Summary Iteration 3'!E4</f>
        <v>41.467943228075256</v>
      </c>
      <c r="S14" s="1" t="s">
        <v>7</v>
      </c>
      <c r="T14" s="2">
        <f>'Summary Iteration 4'!B4</f>
        <v>37.792146489959045</v>
      </c>
      <c r="U14" s="2">
        <f>'Summary Iteration 4'!C4</f>
        <v>39.205652093602097</v>
      </c>
      <c r="V14" s="2">
        <f>'Summary Iteration 4'!D4</f>
        <v>45.82704858263908</v>
      </c>
      <c r="W14" s="2">
        <f>'Summary Iteration 4'!E4</f>
        <v>41.665113381138738</v>
      </c>
    </row>
    <row r="15" spans="1:43" x14ac:dyDescent="0.25">
      <c r="A15" s="1" t="s">
        <v>8</v>
      </c>
      <c r="B15" s="2">
        <f>'Summary Iteration 1'!B5</f>
        <v>3.5404696038280514</v>
      </c>
      <c r="C15" s="2">
        <f>'Summary Iteration 1'!C5</f>
        <v>3.0575598353991769</v>
      </c>
      <c r="D15" s="2">
        <f>'Summary Iteration 1'!D5</f>
        <v>3.2725228867195897</v>
      </c>
      <c r="E15" s="2">
        <f>'Summary Iteration 1'!E5</f>
        <v>3.5929620115457843</v>
      </c>
      <c r="G15" s="1" t="s">
        <v>8</v>
      </c>
      <c r="H15" s="2">
        <f>'Summary Iteration 2'!B5</f>
        <v>3.5130426331916453</v>
      </c>
      <c r="I15" s="2">
        <f>'Summary Iteration 2'!C5</f>
        <v>3.0872070273162939</v>
      </c>
      <c r="J15" s="2">
        <f>'Summary Iteration 2'!D5</f>
        <v>3.2914518371856158</v>
      </c>
      <c r="K15" s="2">
        <f>'Summary Iteration 2'!E5</f>
        <v>3.7322060923586213</v>
      </c>
      <c r="M15" s="1" t="s">
        <v>8</v>
      </c>
      <c r="N15" s="2">
        <f>'Summary Iteration 3'!B5</f>
        <v>3.5495375453876221</v>
      </c>
      <c r="O15" s="2">
        <f>'Summary Iteration 3'!C5</f>
        <v>3.0539914433464084</v>
      </c>
      <c r="P15" s="2">
        <f>'Summary Iteration 3'!D5</f>
        <v>3.3025241335987188</v>
      </c>
      <c r="Q15" s="2">
        <f>'Summary Iteration 3'!E5</f>
        <v>3.7195544043179556</v>
      </c>
      <c r="S15" s="1" t="s">
        <v>8</v>
      </c>
      <c r="T15" s="2">
        <f>'Summary Iteration 4'!B5</f>
        <v>3.4225293883818133</v>
      </c>
      <c r="U15" s="2">
        <f>'Summary Iteration 4'!C5</f>
        <v>3.1287701886300403</v>
      </c>
      <c r="V15" s="2">
        <f>'Summary Iteration 4'!D5</f>
        <v>3.3685068747989986</v>
      </c>
      <c r="W15" s="2">
        <f>'Summary Iteration 4'!E5</f>
        <v>3.7973949129244597</v>
      </c>
    </row>
    <row r="16" spans="1:43" x14ac:dyDescent="0.25">
      <c r="A16" s="1" t="s">
        <v>9</v>
      </c>
      <c r="B16" s="2">
        <f>'Summary Iteration 1'!B6</f>
        <v>5.1051693435333334</v>
      </c>
      <c r="C16" s="2">
        <f>'Summary Iteration 1'!C6</f>
        <v>5.7571044916641156</v>
      </c>
      <c r="D16" s="2">
        <f>'Summary Iteration 1'!D6</f>
        <v>6.0440780058101931</v>
      </c>
      <c r="E16" s="2">
        <f>'Summary Iteration 1'!E6</f>
        <v>5.3606770105244443</v>
      </c>
      <c r="G16" s="1" t="s">
        <v>9</v>
      </c>
      <c r="H16" s="2">
        <f>'Summary Iteration 2'!B6</f>
        <v>5.1857349030744668</v>
      </c>
      <c r="I16" s="2">
        <f>'Summary Iteration 2'!C6</f>
        <v>5.6651040078904247</v>
      </c>
      <c r="J16" s="2">
        <f>'Summary Iteration 2'!D6</f>
        <v>5.9814689804837506</v>
      </c>
      <c r="K16" s="2">
        <f>'Summary Iteration 2'!E6</f>
        <v>5.4029682823748821</v>
      </c>
      <c r="M16" s="1" t="s">
        <v>9</v>
      </c>
      <c r="N16" s="2">
        <f>'Summary Iteration 3'!B6</f>
        <v>5.1340537144867158</v>
      </c>
      <c r="O16" s="2">
        <f>'Summary Iteration 3'!C6</f>
        <v>5.8001441202265989</v>
      </c>
      <c r="P16" s="2">
        <f>'Summary Iteration 3'!D6</f>
        <v>6.2295039062233206</v>
      </c>
      <c r="Q16" s="2">
        <f>'Summary Iteration 3'!E6</f>
        <v>5.4158995579051066</v>
      </c>
      <c r="S16" s="1" t="s">
        <v>9</v>
      </c>
      <c r="T16" s="2">
        <f>'Summary Iteration 4'!B6</f>
        <v>5.4176554009702622</v>
      </c>
      <c r="U16" s="2">
        <f>'Summary Iteration 4'!C6</f>
        <v>5.7864272143024689</v>
      </c>
      <c r="V16" s="2">
        <f>'Summary Iteration 4'!D6</f>
        <v>6.160199412130118</v>
      </c>
      <c r="W16" s="2">
        <f>'Summary Iteration 4'!E6</f>
        <v>5.4524926941316396</v>
      </c>
    </row>
    <row r="17" spans="1:23" x14ac:dyDescent="0.25">
      <c r="A17" s="1" t="s">
        <v>10</v>
      </c>
      <c r="B17" s="2">
        <f>'Summary Iteration 1'!B7</f>
        <v>56.219667423657683</v>
      </c>
      <c r="C17" s="2">
        <f>'Summary Iteration 1'!C7</f>
        <v>56.832893861978491</v>
      </c>
      <c r="D17" s="2">
        <f>'Summary Iteration 1'!D7</f>
        <v>65.244807383691438</v>
      </c>
      <c r="E17" s="2">
        <f>'Summary Iteration 1'!E7</f>
        <v>60.945436601516462</v>
      </c>
      <c r="G17" s="1" t="s">
        <v>10</v>
      </c>
      <c r="H17" s="2">
        <f>'Summary Iteration 2'!B7</f>
        <v>56.389316810960487</v>
      </c>
      <c r="I17" s="2">
        <f>'Summary Iteration 2'!C7</f>
        <v>56.743672113142964</v>
      </c>
      <c r="J17" s="2">
        <f>'Summary Iteration 2'!D7</f>
        <v>65.125015760755829</v>
      </c>
      <c r="K17" s="2">
        <f>'Summary Iteration 2'!E7</f>
        <v>61.677952744826449</v>
      </c>
      <c r="M17" s="1" t="s">
        <v>10</v>
      </c>
      <c r="N17" s="2">
        <f>'Summary Iteration 3'!B7</f>
        <v>56.134119632682058</v>
      </c>
      <c r="O17" s="2">
        <f>'Summary Iteration 3'!C7</f>
        <v>56.932538729776851</v>
      </c>
      <c r="P17" s="2">
        <f>'Summary Iteration 3'!D7</f>
        <v>66.413788744210237</v>
      </c>
      <c r="Q17" s="2">
        <f>'Summary Iteration 3'!E7</f>
        <v>61.612676282024864</v>
      </c>
      <c r="S17" s="1" t="s">
        <v>10</v>
      </c>
      <c r="T17" s="2">
        <f>'Summary Iteration 4'!B7</f>
        <v>56.334231315905228</v>
      </c>
      <c r="U17" s="2">
        <f>'Summary Iteration 4'!C7</f>
        <v>57.310053060389237</v>
      </c>
      <c r="V17" s="2">
        <f>'Summary Iteration 4'!D7</f>
        <v>66.577722652532131</v>
      </c>
      <c r="W17" s="2">
        <f>'Summary Iteration 4'!E7</f>
        <v>62.370381400592009</v>
      </c>
    </row>
    <row r="18" spans="1:23" x14ac:dyDescent="0.25">
      <c r="A18" s="1" t="s">
        <v>11</v>
      </c>
      <c r="B18" s="2">
        <f>'Summary Iteration 1'!B8</f>
        <v>22.86667186286736</v>
      </c>
      <c r="C18" s="2">
        <f>'Summary Iteration 1'!C8</f>
        <v>21.911846370144652</v>
      </c>
      <c r="D18" s="2">
        <f>'Summary Iteration 1'!D8</f>
        <v>20.400999447039307</v>
      </c>
      <c r="E18" s="2">
        <f>'Summary Iteration 1'!E8</f>
        <v>21.668738786434893</v>
      </c>
      <c r="G18" s="1" t="s">
        <v>11</v>
      </c>
      <c r="H18" s="2">
        <f>'Summary Iteration 2'!B8</f>
        <v>22.918377011088563</v>
      </c>
      <c r="I18" s="2">
        <f>'Summary Iteration 2'!C8</f>
        <v>22.032030542254432</v>
      </c>
      <c r="J18" s="2">
        <f>'Summary Iteration 2'!D8</f>
        <v>20.496292625250735</v>
      </c>
      <c r="K18" s="2">
        <f>'Summary Iteration 2'!E8</f>
        <v>21.616314399331742</v>
      </c>
      <c r="M18" s="1" t="s">
        <v>11</v>
      </c>
      <c r="N18" s="2">
        <f>'Summary Iteration 3'!B8</f>
        <v>22.984561128987664</v>
      </c>
      <c r="O18" s="2">
        <f>'Summary Iteration 3'!C8</f>
        <v>21.955696016376855</v>
      </c>
      <c r="P18" s="2">
        <f>'Summary Iteration 3'!D8</f>
        <v>20.161380789072748</v>
      </c>
      <c r="Q18" s="2">
        <f>'Summary Iteration 3'!E8</f>
        <v>21.561094443954232</v>
      </c>
      <c r="S18" s="1" t="s">
        <v>11</v>
      </c>
      <c r="T18" s="2">
        <f>'Summary Iteration 4'!B8</f>
        <v>22.701622960270122</v>
      </c>
      <c r="U18" s="2">
        <f>'Summary Iteration 4'!C8</f>
        <v>21.805706377872159</v>
      </c>
      <c r="V18" s="2">
        <f>'Summary Iteration 4'!D8</f>
        <v>19.99594703498256</v>
      </c>
      <c r="W18" s="2">
        <f>'Summary Iteration 4'!E8</f>
        <v>21.366370182126218</v>
      </c>
    </row>
    <row r="19" spans="1:23" x14ac:dyDescent="0.25">
      <c r="A19" s="1" t="s">
        <v>12</v>
      </c>
      <c r="B19" s="2">
        <f>'Summary Iteration 1'!B9</f>
        <v>1.7254160320857952</v>
      </c>
      <c r="C19" s="2">
        <f>'Summary Iteration 1'!C9</f>
        <v>1.2961961652013838</v>
      </c>
      <c r="D19" s="2">
        <f>'Summary Iteration 1'!D9</f>
        <v>1.1410008722359346</v>
      </c>
      <c r="E19" s="2">
        <f>'Summary Iteration 1'!E9</f>
        <v>1.4471003404217821</v>
      </c>
      <c r="G19" s="1" t="s">
        <v>12</v>
      </c>
      <c r="H19" s="2">
        <f>'Summary Iteration 2'!B9</f>
        <v>1.6746531985089339</v>
      </c>
      <c r="I19" s="2">
        <f>'Summary Iteration 2'!C9</f>
        <v>1.3270226972261456</v>
      </c>
      <c r="J19" s="2">
        <f>'Summary Iteration 2'!D9</f>
        <v>1.1299938956094575</v>
      </c>
      <c r="K19" s="2">
        <f>'Summary Iteration 2'!E9</f>
        <v>1.5014833119392978</v>
      </c>
      <c r="M19" s="1" t="s">
        <v>12</v>
      </c>
      <c r="N19" s="2">
        <f>'Summary Iteration 3'!B9</f>
        <v>1.7171003142284453</v>
      </c>
      <c r="O19" s="2">
        <f>'Summary Iteration 3'!C9</f>
        <v>1.2964263168501198</v>
      </c>
      <c r="P19" s="2">
        <f>'Summary Iteration 3'!D9</f>
        <v>1.1340365066809757</v>
      </c>
      <c r="Q19" s="2">
        <f>'Summary Iteration 3'!E9</f>
        <v>1.4898872232527935</v>
      </c>
      <c r="S19" s="1" t="s">
        <v>12</v>
      </c>
      <c r="T19" s="2">
        <f>'Summary Iteration 4'!B9</f>
        <v>1.7078891734278723</v>
      </c>
      <c r="U19" s="2">
        <f>'Summary Iteration 4'!C9</f>
        <v>1.3677963881346027</v>
      </c>
      <c r="V19" s="2">
        <f>'Summary Iteration 4'!D9</f>
        <v>1.2166626074031459</v>
      </c>
      <c r="W19" s="2">
        <f>'Summary Iteration 4'!E9</f>
        <v>1.5574817944418946</v>
      </c>
    </row>
    <row r="20" spans="1:23" x14ac:dyDescent="0.25">
      <c r="A20" s="1" t="s">
        <v>13</v>
      </c>
      <c r="B20" s="2">
        <f>'Summary Iteration 1'!B10</f>
        <v>-5.9865995347688408</v>
      </c>
      <c r="C20" s="2">
        <f>'Summary Iteration 1'!C10</f>
        <v>-4.8136939694633289</v>
      </c>
      <c r="D20" s="2">
        <f>'Summary Iteration 1'!D10</f>
        <v>-5.5793366065320633</v>
      </c>
      <c r="E20" s="2">
        <f>'Summary Iteration 1'!E10</f>
        <v>-5.253373131989413</v>
      </c>
      <c r="G20" s="1" t="s">
        <v>13</v>
      </c>
      <c r="H20" s="2">
        <f>'Summary Iteration 2'!B10</f>
        <v>-5.3700577784666255</v>
      </c>
      <c r="I20" s="2">
        <f>'Summary Iteration 2'!C10</f>
        <v>-5.0775718796097769</v>
      </c>
      <c r="J20" s="2">
        <f>'Summary Iteration 2'!D10</f>
        <v>-5.9273796782810191</v>
      </c>
      <c r="K20" s="2">
        <f>'Summary Iteration 2'!E10</f>
        <v>-5.7085153030992046</v>
      </c>
      <c r="M20" s="1" t="s">
        <v>13</v>
      </c>
      <c r="N20" s="2">
        <f>'Summary Iteration 3'!B10</f>
        <v>-5.8527260620571067</v>
      </c>
      <c r="O20" s="2">
        <f>'Summary Iteration 3'!C10</f>
        <v>-5.0746282514214096</v>
      </c>
      <c r="P20" s="2">
        <f>'Summary Iteration 3'!D10</f>
        <v>-5.7677400898891742</v>
      </c>
      <c r="Q20" s="2">
        <f>'Summary Iteration 3'!E10</f>
        <v>-6.171729379052012</v>
      </c>
      <c r="S20" s="1" t="s">
        <v>13</v>
      </c>
      <c r="T20" s="2">
        <f>'Summary Iteration 4'!B10</f>
        <v>-5.2809621065873777</v>
      </c>
      <c r="U20" s="2">
        <f>'Summary Iteration 4'!C10</f>
        <v>-4.9049562004571401</v>
      </c>
      <c r="V20" s="2">
        <f>'Summary Iteration 4'!D10</f>
        <v>-5.5639749138405739</v>
      </c>
      <c r="W20" s="2">
        <f>'Summary Iteration 4'!E10</f>
        <v>-5.7026419136114566</v>
      </c>
    </row>
    <row r="21" spans="1:23" x14ac:dyDescent="0.25">
      <c r="A21" s="1" t="s">
        <v>14</v>
      </c>
      <c r="B21" s="2">
        <f>'Summary Iteration 1'!B11</f>
        <v>12.537297047899839</v>
      </c>
      <c r="C21" s="2">
        <f>'Summary Iteration 1'!C11</f>
        <v>15.672354706473257</v>
      </c>
      <c r="D21" s="2">
        <f>'Summary Iteration 1'!D11</f>
        <v>14.034971512488344</v>
      </c>
      <c r="E21" s="2">
        <f>'Summary Iteration 1'!E11</f>
        <v>14.066580738770369</v>
      </c>
      <c r="G21" s="1" t="s">
        <v>14</v>
      </c>
      <c r="H21" s="2">
        <f>'Summary Iteration 2'!B11</f>
        <v>13.925392576201649</v>
      </c>
      <c r="I21" s="2">
        <f>'Summary Iteration 2'!C11</f>
        <v>15.293977411215035</v>
      </c>
      <c r="J21" s="2">
        <f>'Summary Iteration 2'!D11</f>
        <v>13.798389771833634</v>
      </c>
      <c r="K21" s="2">
        <f>'Summary Iteration 2'!E11</f>
        <v>13.045073935778184</v>
      </c>
      <c r="M21" s="1" t="s">
        <v>14</v>
      </c>
      <c r="N21" s="2">
        <f>'Summary Iteration 3'!B11</f>
        <v>12.934843368736395</v>
      </c>
      <c r="O21" s="2">
        <f>'Summary Iteration 3'!C11</f>
        <v>15.376814403003033</v>
      </c>
      <c r="P21" s="2">
        <f>'Summary Iteration 3'!D11</f>
        <v>13.620552966091012</v>
      </c>
      <c r="Q21" s="2">
        <f>'Summary Iteration 3'!E11</f>
        <v>12.365913696730741</v>
      </c>
      <c r="S21" s="1" t="s">
        <v>14</v>
      </c>
      <c r="T21" s="2">
        <f>'Summary Iteration 4'!B11</f>
        <v>13.68232495314669</v>
      </c>
      <c r="U21" s="2">
        <f>'Summary Iteration 4'!C11</f>
        <v>15.096725002928459</v>
      </c>
      <c r="V21" s="2">
        <f>'Summary Iteration 4'!D11</f>
        <v>13.226466808783593</v>
      </c>
      <c r="W21" s="2">
        <f>'Summary Iteration 4'!E11</f>
        <v>12.484609221455086</v>
      </c>
    </row>
    <row r="22" spans="1:23" x14ac:dyDescent="0.25">
      <c r="A22" s="1" t="s">
        <v>15</v>
      </c>
      <c r="B22" s="3">
        <f>'Summary Iteration 1'!B12</f>
        <v>170000</v>
      </c>
      <c r="C22" s="3">
        <f>'Summary Iteration 1'!C12</f>
        <v>170000</v>
      </c>
      <c r="D22" s="3">
        <f>'Summary Iteration 1'!D12</f>
        <v>170000</v>
      </c>
      <c r="E22" s="3">
        <f>'Summary Iteration 1'!E12</f>
        <v>170000</v>
      </c>
      <c r="G22" s="1" t="s">
        <v>15</v>
      </c>
      <c r="H22" s="3">
        <f>'Summary Iteration 2'!B12</f>
        <v>170000</v>
      </c>
      <c r="I22" s="3">
        <f>'Summary Iteration 2'!C12</f>
        <v>170000</v>
      </c>
      <c r="J22" s="3">
        <f>'Summary Iteration 2'!D12</f>
        <v>170000</v>
      </c>
      <c r="K22" s="3">
        <f>'Summary Iteration 2'!E12</f>
        <v>170000</v>
      </c>
      <c r="M22" s="1" t="s">
        <v>15</v>
      </c>
      <c r="N22" s="3">
        <f>'Summary Iteration 3'!B12</f>
        <v>170000</v>
      </c>
      <c r="O22" s="3">
        <f>'Summary Iteration 3'!C12</f>
        <v>170000</v>
      </c>
      <c r="P22" s="3">
        <f>'Summary Iteration 3'!D12</f>
        <v>170000</v>
      </c>
      <c r="Q22" s="3">
        <f>'Summary Iteration 3'!E12</f>
        <v>170000</v>
      </c>
      <c r="S22" s="1" t="s">
        <v>15</v>
      </c>
      <c r="T22" s="3">
        <f>'Summary Iteration 4'!B12</f>
        <v>170000</v>
      </c>
      <c r="U22" s="3">
        <f>'Summary Iteration 4'!C12</f>
        <v>170000</v>
      </c>
      <c r="V22" s="3">
        <f>'Summary Iteration 4'!D12</f>
        <v>170000</v>
      </c>
      <c r="W22" s="3">
        <f>'Summary Iteration 4'!E12</f>
        <v>170000</v>
      </c>
    </row>
    <row r="23" spans="1:23" x14ac:dyDescent="0.25">
      <c r="A23" s="1" t="s">
        <v>25</v>
      </c>
      <c r="B23" s="3">
        <f>'Summary Iteration 1'!B13</f>
        <v>2</v>
      </c>
      <c r="C23" s="3">
        <f>'Summary Iteration 1'!C13</f>
        <v>0</v>
      </c>
      <c r="D23" s="3">
        <f>'Summary Iteration 1'!D13</f>
        <v>0</v>
      </c>
      <c r="E23" s="3">
        <f>'Summary Iteration 1'!E13</f>
        <v>0</v>
      </c>
      <c r="G23" s="1" t="s">
        <v>25</v>
      </c>
      <c r="H23" s="3">
        <f>'Summary Iteration 2'!B13</f>
        <v>0</v>
      </c>
      <c r="I23" s="3">
        <f>'Summary Iteration 2'!C13</f>
        <v>0</v>
      </c>
      <c r="J23" s="3">
        <f>'Summary Iteration 2'!D13</f>
        <v>0</v>
      </c>
      <c r="K23" s="3">
        <f>'Summary Iteration 2'!E13</f>
        <v>1</v>
      </c>
      <c r="M23" s="1" t="s">
        <v>25</v>
      </c>
      <c r="N23" s="3">
        <f>'Summary Iteration 3'!B13</f>
        <v>4</v>
      </c>
      <c r="O23" s="3">
        <f>'Summary Iteration 3'!C13</f>
        <v>0</v>
      </c>
      <c r="P23" s="3">
        <f>'Summary Iteration 3'!D13</f>
        <v>0</v>
      </c>
      <c r="Q23" s="3">
        <f>'Summary Iteration 3'!E13</f>
        <v>0</v>
      </c>
      <c r="S23" s="1" t="s">
        <v>25</v>
      </c>
      <c r="T23" s="3">
        <f>'Summary Iteration 4'!B13</f>
        <v>1</v>
      </c>
      <c r="U23" s="3">
        <f>'Summary Iteration 4'!C13</f>
        <v>0</v>
      </c>
      <c r="V23" s="3">
        <f>'Summary Iteration 4'!D13</f>
        <v>0</v>
      </c>
      <c r="W23" s="3">
        <f>'Summary Iteration 4'!E13</f>
        <v>0</v>
      </c>
    </row>
    <row r="25" spans="1:23" ht="15.75" x14ac:dyDescent="0.25">
      <c r="A25" s="8" t="s">
        <v>46</v>
      </c>
      <c r="G25" s="8" t="s">
        <v>47</v>
      </c>
      <c r="M25" s="8" t="s">
        <v>48</v>
      </c>
      <c r="S25" s="8" t="s">
        <v>49</v>
      </c>
    </row>
    <row r="26" spans="1:23" x14ac:dyDescent="0.25">
      <c r="A26" s="1" t="s">
        <v>30</v>
      </c>
      <c r="B26" s="1" t="s">
        <v>0</v>
      </c>
      <c r="C26" s="1" t="s">
        <v>17</v>
      </c>
      <c r="D26" s="1" t="s">
        <v>50</v>
      </c>
      <c r="E26" s="1" t="s">
        <v>18</v>
      </c>
      <c r="G26" s="1" t="s">
        <v>30</v>
      </c>
      <c r="H26" s="1" t="s">
        <v>0</v>
      </c>
      <c r="I26" s="1" t="s">
        <v>17</v>
      </c>
      <c r="J26" s="1" t="s">
        <v>50</v>
      </c>
      <c r="K26" s="1" t="s">
        <v>18</v>
      </c>
      <c r="M26" s="1" t="s">
        <v>30</v>
      </c>
      <c r="N26" s="1" t="s">
        <v>0</v>
      </c>
      <c r="O26" s="1" t="s">
        <v>17</v>
      </c>
      <c r="P26" s="1" t="s">
        <v>50</v>
      </c>
      <c r="Q26" s="1" t="s">
        <v>18</v>
      </c>
      <c r="S26" s="1" t="s">
        <v>30</v>
      </c>
      <c r="T26" s="1" t="s">
        <v>0</v>
      </c>
      <c r="U26" s="1" t="s">
        <v>17</v>
      </c>
      <c r="V26" s="1" t="s">
        <v>50</v>
      </c>
      <c r="W26" s="1" t="s">
        <v>18</v>
      </c>
    </row>
    <row r="27" spans="1:23" x14ac:dyDescent="0.25">
      <c r="A27" s="9">
        <v>1</v>
      </c>
      <c r="B27" s="9">
        <v>75493</v>
      </c>
      <c r="C27" s="9">
        <v>205.86</v>
      </c>
      <c r="D27" s="9">
        <v>-4</v>
      </c>
      <c r="E27" s="9" t="s">
        <v>51</v>
      </c>
      <c r="G27" s="9">
        <v>1</v>
      </c>
      <c r="H27" s="9">
        <v>41093</v>
      </c>
      <c r="I27" s="9">
        <v>146.9</v>
      </c>
      <c r="J27" s="9">
        <v>0.25</v>
      </c>
      <c r="K27" s="9" t="s">
        <v>51</v>
      </c>
      <c r="M27" s="9">
        <v>1</v>
      </c>
      <c r="N27" s="9">
        <v>15837</v>
      </c>
      <c r="O27" s="9">
        <v>122.05</v>
      </c>
      <c r="P27" s="9">
        <v>1.5</v>
      </c>
      <c r="Q27" s="9" t="s">
        <v>51</v>
      </c>
      <c r="S27" s="9">
        <v>1</v>
      </c>
      <c r="T27" s="9">
        <v>59241</v>
      </c>
      <c r="U27" s="9">
        <v>104.5</v>
      </c>
      <c r="V27" s="9">
        <v>2.5</v>
      </c>
      <c r="W27" s="9" t="s">
        <v>51</v>
      </c>
    </row>
    <row r="28" spans="1:23" x14ac:dyDescent="0.25">
      <c r="A28" s="9">
        <v>1</v>
      </c>
      <c r="B28" s="9">
        <v>146533</v>
      </c>
      <c r="C28" s="9">
        <v>243.77</v>
      </c>
      <c r="D28" s="9">
        <v>-1</v>
      </c>
      <c r="E28" s="9" t="s">
        <v>51</v>
      </c>
      <c r="G28" s="9">
        <v>1</v>
      </c>
      <c r="H28" s="9">
        <v>41108</v>
      </c>
      <c r="I28" s="9">
        <v>211.32</v>
      </c>
      <c r="J28" s="9">
        <v>-1.25</v>
      </c>
      <c r="K28" s="9" t="s">
        <v>51</v>
      </c>
      <c r="M28" s="9">
        <v>1</v>
      </c>
      <c r="N28" s="9">
        <v>19353</v>
      </c>
      <c r="O28" s="9">
        <v>251.56</v>
      </c>
      <c r="P28" s="9">
        <v>0</v>
      </c>
      <c r="Q28" s="9" t="s">
        <v>51</v>
      </c>
      <c r="S28" s="9">
        <v>1</v>
      </c>
      <c r="T28" s="9">
        <v>142809</v>
      </c>
      <c r="U28" s="9">
        <v>167.52</v>
      </c>
      <c r="V28" s="9">
        <v>-4.5</v>
      </c>
      <c r="W28" s="9" t="s">
        <v>51</v>
      </c>
    </row>
    <row r="29" spans="1:23" x14ac:dyDescent="0.25">
      <c r="A29" s="9">
        <v>1</v>
      </c>
      <c r="B29" s="9">
        <v>147914</v>
      </c>
      <c r="C29" s="9">
        <v>88.23</v>
      </c>
      <c r="D29" s="9">
        <v>4.5</v>
      </c>
      <c r="E29" s="9" t="s">
        <v>51</v>
      </c>
      <c r="G29" s="9">
        <v>1</v>
      </c>
      <c r="H29" s="9">
        <v>104387</v>
      </c>
      <c r="I29" s="9">
        <v>71.701999999999998</v>
      </c>
      <c r="J29" s="9">
        <v>5</v>
      </c>
      <c r="K29" s="9" t="s">
        <v>51</v>
      </c>
      <c r="M29" s="9">
        <v>1</v>
      </c>
      <c r="N29" s="9">
        <v>30778</v>
      </c>
      <c r="O29" s="9">
        <v>170.1</v>
      </c>
      <c r="P29" s="9">
        <v>-1</v>
      </c>
      <c r="Q29" s="9" t="s">
        <v>51</v>
      </c>
      <c r="S29" s="9">
        <v>2</v>
      </c>
      <c r="T29" s="9">
        <v>1811</v>
      </c>
      <c r="U29" s="9">
        <v>105.69</v>
      </c>
      <c r="V29" s="9">
        <v>3</v>
      </c>
      <c r="W29" s="9" t="s">
        <v>51</v>
      </c>
    </row>
    <row r="30" spans="1:23" x14ac:dyDescent="0.25">
      <c r="A30" s="9">
        <v>1</v>
      </c>
      <c r="B30" s="9">
        <v>153822</v>
      </c>
      <c r="C30" s="9">
        <v>205.42</v>
      </c>
      <c r="D30" s="9">
        <v>-1</v>
      </c>
      <c r="E30" s="9" t="s">
        <v>51</v>
      </c>
      <c r="G30" s="9">
        <v>1</v>
      </c>
      <c r="H30" s="9">
        <v>144427</v>
      </c>
      <c r="I30" s="9">
        <v>171.32</v>
      </c>
      <c r="J30" s="9">
        <v>0</v>
      </c>
      <c r="K30" s="9" t="s">
        <v>51</v>
      </c>
      <c r="M30" s="9">
        <v>1</v>
      </c>
      <c r="N30" s="9">
        <v>73846</v>
      </c>
      <c r="O30" s="9">
        <v>133.88</v>
      </c>
      <c r="P30" s="9">
        <v>1</v>
      </c>
      <c r="Q30" s="9" t="s">
        <v>51</v>
      </c>
      <c r="S30" s="9">
        <v>2</v>
      </c>
      <c r="T30" s="9">
        <v>10977</v>
      </c>
      <c r="U30" s="9">
        <v>75.53</v>
      </c>
      <c r="V30" s="9">
        <v>9</v>
      </c>
      <c r="W30" s="9" t="s">
        <v>51</v>
      </c>
    </row>
    <row r="31" spans="1:23" x14ac:dyDescent="0.25">
      <c r="A31" s="9">
        <v>2</v>
      </c>
      <c r="B31" s="9">
        <v>17619</v>
      </c>
      <c r="C31" s="9">
        <v>80.228999999999999</v>
      </c>
      <c r="D31" s="9">
        <v>8.5</v>
      </c>
      <c r="E31" s="9" t="s">
        <v>51</v>
      </c>
      <c r="G31" s="9">
        <v>1</v>
      </c>
      <c r="H31" s="9">
        <v>157625</v>
      </c>
      <c r="I31" s="9">
        <v>164.53</v>
      </c>
      <c r="J31" s="9">
        <v>3</v>
      </c>
      <c r="K31" s="9" t="s">
        <v>51</v>
      </c>
      <c r="M31" s="9">
        <v>1</v>
      </c>
      <c r="N31" s="9">
        <v>145589</v>
      </c>
      <c r="O31" s="9">
        <v>158.88</v>
      </c>
      <c r="P31" s="9">
        <v>-1</v>
      </c>
      <c r="Q31" s="9" t="s">
        <v>51</v>
      </c>
      <c r="S31" s="9">
        <v>2</v>
      </c>
      <c r="T31" s="9">
        <v>38052</v>
      </c>
      <c r="U31" s="9">
        <v>371.83</v>
      </c>
      <c r="V31" s="9">
        <v>-0.25</v>
      </c>
      <c r="W31" s="9" t="s">
        <v>51</v>
      </c>
    </row>
    <row r="32" spans="1:23" x14ac:dyDescent="0.25">
      <c r="A32" s="9">
        <v>2</v>
      </c>
      <c r="B32" s="9">
        <v>22686</v>
      </c>
      <c r="C32" s="9">
        <v>75.173000000000002</v>
      </c>
      <c r="D32" s="9">
        <v>7.25</v>
      </c>
      <c r="E32" s="9" t="s">
        <v>51</v>
      </c>
      <c r="G32" s="9">
        <v>2</v>
      </c>
      <c r="H32" s="9">
        <v>15105</v>
      </c>
      <c r="I32" s="9">
        <v>94.144999999999996</v>
      </c>
      <c r="J32" s="9">
        <v>4.5</v>
      </c>
      <c r="K32" s="9" t="s">
        <v>51</v>
      </c>
      <c r="M32" s="9">
        <v>1</v>
      </c>
      <c r="N32" s="9">
        <v>146626</v>
      </c>
      <c r="O32" s="9">
        <v>297.64</v>
      </c>
      <c r="P32" s="9">
        <v>-7.75</v>
      </c>
      <c r="Q32" s="9" t="s">
        <v>51</v>
      </c>
      <c r="S32" s="9">
        <v>2</v>
      </c>
      <c r="T32" s="9">
        <v>133149</v>
      </c>
      <c r="U32" s="9">
        <v>171.41</v>
      </c>
      <c r="V32" s="9">
        <v>2.25</v>
      </c>
      <c r="W32" s="9" t="s">
        <v>51</v>
      </c>
    </row>
    <row r="33" spans="1:23" x14ac:dyDescent="0.25">
      <c r="A33" s="9">
        <v>2</v>
      </c>
      <c r="B33" s="9">
        <v>92570</v>
      </c>
      <c r="C33" s="9">
        <v>55.36</v>
      </c>
      <c r="D33" s="9">
        <v>14.25</v>
      </c>
      <c r="E33" s="9" t="s">
        <v>50</v>
      </c>
      <c r="G33" s="9">
        <v>2</v>
      </c>
      <c r="H33" s="9">
        <v>85727</v>
      </c>
      <c r="I33" s="9">
        <v>111.76</v>
      </c>
      <c r="J33" s="9">
        <v>3.75</v>
      </c>
      <c r="K33" s="9" t="s">
        <v>51</v>
      </c>
      <c r="M33" s="9">
        <v>1</v>
      </c>
      <c r="N33" s="9">
        <v>147022</v>
      </c>
      <c r="O33" s="9">
        <v>254.88</v>
      </c>
      <c r="P33" s="9">
        <v>-5</v>
      </c>
      <c r="Q33" s="9" t="s">
        <v>51</v>
      </c>
      <c r="S33" s="9">
        <v>2</v>
      </c>
      <c r="T33" s="9">
        <v>136894</v>
      </c>
      <c r="U33" s="9">
        <v>234.92</v>
      </c>
      <c r="V33" s="9">
        <v>-0.5</v>
      </c>
      <c r="W33" s="9" t="s">
        <v>51</v>
      </c>
    </row>
    <row r="34" spans="1:23" x14ac:dyDescent="0.25">
      <c r="A34" s="9">
        <v>2</v>
      </c>
      <c r="B34" s="9">
        <v>95499</v>
      </c>
      <c r="C34" s="9">
        <v>246.51</v>
      </c>
      <c r="D34" s="9">
        <v>-0.75</v>
      </c>
      <c r="E34" s="9" t="s">
        <v>51</v>
      </c>
      <c r="G34" s="9">
        <v>2</v>
      </c>
      <c r="H34" s="9">
        <v>105378</v>
      </c>
      <c r="I34" s="9">
        <v>55.95</v>
      </c>
      <c r="J34" s="9">
        <v>14.25</v>
      </c>
      <c r="K34" s="9" t="s">
        <v>50</v>
      </c>
      <c r="M34" s="9">
        <v>2</v>
      </c>
      <c r="N34" s="9">
        <v>18953</v>
      </c>
      <c r="O34" s="9">
        <v>202.64</v>
      </c>
      <c r="P34" s="9">
        <v>0</v>
      </c>
      <c r="Q34" s="9" t="s">
        <v>51</v>
      </c>
      <c r="S34" s="9">
        <v>2</v>
      </c>
      <c r="T34" s="9">
        <v>155241</v>
      </c>
      <c r="U34" s="9">
        <v>176.7</v>
      </c>
      <c r="V34" s="9">
        <v>-7</v>
      </c>
      <c r="W34" s="9" t="s">
        <v>51</v>
      </c>
    </row>
    <row r="35" spans="1:23" x14ac:dyDescent="0.25">
      <c r="A35" s="9">
        <v>2</v>
      </c>
      <c r="B35" s="9">
        <v>123052</v>
      </c>
      <c r="C35" s="9">
        <v>203.13</v>
      </c>
      <c r="D35" s="9">
        <v>-3.5</v>
      </c>
      <c r="E35" s="9" t="s">
        <v>51</v>
      </c>
      <c r="G35" s="9">
        <v>2</v>
      </c>
      <c r="H35" s="9">
        <v>111696</v>
      </c>
      <c r="I35" s="9">
        <v>237.98</v>
      </c>
      <c r="J35" s="9">
        <v>-5</v>
      </c>
      <c r="K35" s="9" t="s">
        <v>51</v>
      </c>
      <c r="M35" s="9">
        <v>2</v>
      </c>
      <c r="N35" s="9">
        <v>64617</v>
      </c>
      <c r="O35" s="9">
        <v>143.81</v>
      </c>
      <c r="P35" s="9">
        <v>2.25</v>
      </c>
      <c r="Q35" s="9" t="s">
        <v>51</v>
      </c>
      <c r="S35" s="9">
        <v>3</v>
      </c>
      <c r="T35" s="9">
        <v>29357</v>
      </c>
      <c r="U35" s="9">
        <v>72.781999999999996</v>
      </c>
      <c r="V35" s="9">
        <v>8.5</v>
      </c>
      <c r="W35" s="9" t="s">
        <v>51</v>
      </c>
    </row>
    <row r="36" spans="1:23" x14ac:dyDescent="0.25">
      <c r="A36" s="9">
        <v>2</v>
      </c>
      <c r="B36" s="9">
        <v>152398</v>
      </c>
      <c r="C36" s="9">
        <v>56.66</v>
      </c>
      <c r="D36" s="9">
        <v>12</v>
      </c>
      <c r="E36" s="9" t="s">
        <v>50</v>
      </c>
      <c r="G36" s="9">
        <v>2</v>
      </c>
      <c r="H36" s="9">
        <v>111705</v>
      </c>
      <c r="I36" s="9">
        <v>166.48</v>
      </c>
      <c r="J36" s="9">
        <v>3.75</v>
      </c>
      <c r="K36" s="9" t="s">
        <v>51</v>
      </c>
      <c r="M36" s="9">
        <v>2</v>
      </c>
      <c r="N36" s="9">
        <v>73013</v>
      </c>
      <c r="O36" s="9">
        <v>173.43</v>
      </c>
      <c r="P36" s="9">
        <v>0.25</v>
      </c>
      <c r="Q36" s="9" t="s">
        <v>51</v>
      </c>
      <c r="S36" s="9">
        <v>4</v>
      </c>
      <c r="T36" s="9">
        <v>9788</v>
      </c>
      <c r="U36" s="9">
        <v>73.438000000000002</v>
      </c>
      <c r="V36" s="9">
        <v>7</v>
      </c>
      <c r="W36" s="9" t="s">
        <v>51</v>
      </c>
    </row>
    <row r="37" spans="1:23" x14ac:dyDescent="0.25">
      <c r="A37" s="9">
        <v>2</v>
      </c>
      <c r="B37" s="9">
        <v>159966</v>
      </c>
      <c r="C37" s="9">
        <v>251.26</v>
      </c>
      <c r="D37" s="9">
        <v>-1.5</v>
      </c>
      <c r="E37" s="9" t="s">
        <v>51</v>
      </c>
      <c r="G37" s="9">
        <v>2</v>
      </c>
      <c r="H37" s="9">
        <v>140298</v>
      </c>
      <c r="I37" s="9">
        <v>201.52</v>
      </c>
      <c r="J37" s="9">
        <v>-6.5</v>
      </c>
      <c r="K37" s="9" t="s">
        <v>51</v>
      </c>
      <c r="M37" s="9">
        <v>2</v>
      </c>
      <c r="N37" s="9">
        <v>124153</v>
      </c>
      <c r="O37" s="9">
        <v>284.81</v>
      </c>
      <c r="P37" s="9">
        <v>-1</v>
      </c>
      <c r="Q37" s="9" t="s">
        <v>51</v>
      </c>
      <c r="S37" s="9">
        <v>4</v>
      </c>
      <c r="T37" s="9">
        <v>46575</v>
      </c>
      <c r="U37" s="9">
        <v>51.417000000000002</v>
      </c>
      <c r="V37" s="9">
        <v>11.5</v>
      </c>
      <c r="W37" s="9" t="s">
        <v>50</v>
      </c>
    </row>
    <row r="38" spans="1:23" x14ac:dyDescent="0.25">
      <c r="A38" s="9">
        <v>3</v>
      </c>
      <c r="B38" s="9">
        <v>15281</v>
      </c>
      <c r="C38" s="9">
        <v>199.49</v>
      </c>
      <c r="D38" s="9">
        <v>2</v>
      </c>
      <c r="E38" s="9" t="s">
        <v>51</v>
      </c>
      <c r="G38" s="9">
        <v>3</v>
      </c>
      <c r="H38" s="9">
        <v>101828</v>
      </c>
      <c r="I38" s="9">
        <v>168.51</v>
      </c>
      <c r="J38" s="9">
        <v>2</v>
      </c>
      <c r="K38" s="9" t="s">
        <v>51</v>
      </c>
      <c r="M38" s="9">
        <v>3</v>
      </c>
      <c r="N38" s="9">
        <v>108911</v>
      </c>
      <c r="O38" s="9">
        <v>80.385999999999996</v>
      </c>
      <c r="P38" s="9">
        <v>8</v>
      </c>
      <c r="Q38" s="9" t="s">
        <v>51</v>
      </c>
      <c r="S38" s="9">
        <v>4</v>
      </c>
      <c r="T38" s="9">
        <v>52339</v>
      </c>
      <c r="U38" s="9">
        <v>103.19</v>
      </c>
      <c r="V38" s="9">
        <v>2.5</v>
      </c>
      <c r="W38" s="9" t="s">
        <v>51</v>
      </c>
    </row>
    <row r="39" spans="1:23" x14ac:dyDescent="0.25">
      <c r="A39" s="9">
        <v>3</v>
      </c>
      <c r="B39" s="9">
        <v>46885</v>
      </c>
      <c r="C39" s="9">
        <v>105.68</v>
      </c>
      <c r="D39" s="9">
        <v>4.25</v>
      </c>
      <c r="E39" s="9" t="s">
        <v>51</v>
      </c>
      <c r="G39" s="9">
        <v>4</v>
      </c>
      <c r="H39" s="9">
        <v>39089</v>
      </c>
      <c r="I39" s="9">
        <v>78.180000000000007</v>
      </c>
      <c r="J39" s="9">
        <v>7</v>
      </c>
      <c r="K39" s="9" t="s">
        <v>51</v>
      </c>
      <c r="M39" s="9">
        <v>3</v>
      </c>
      <c r="N39" s="9">
        <v>160022</v>
      </c>
      <c r="O39" s="9">
        <v>287.63</v>
      </c>
      <c r="P39" s="9">
        <v>-7</v>
      </c>
      <c r="Q39" s="9" t="s">
        <v>51</v>
      </c>
      <c r="S39" s="9">
        <v>4</v>
      </c>
      <c r="T39" s="9">
        <v>78652</v>
      </c>
      <c r="U39" s="9">
        <v>93.697999999999993</v>
      </c>
      <c r="V39" s="9">
        <v>5.5</v>
      </c>
      <c r="W39" s="9" t="s">
        <v>51</v>
      </c>
    </row>
    <row r="40" spans="1:23" x14ac:dyDescent="0.25">
      <c r="A40" s="9">
        <v>3</v>
      </c>
      <c r="B40" s="9">
        <v>95355</v>
      </c>
      <c r="C40" s="9">
        <v>55.939</v>
      </c>
      <c r="D40" s="9">
        <v>11</v>
      </c>
      <c r="E40" s="9" t="s">
        <v>50</v>
      </c>
      <c r="G40" s="9">
        <v>4</v>
      </c>
      <c r="H40" s="9">
        <v>42799</v>
      </c>
      <c r="I40" s="9">
        <v>108.65</v>
      </c>
      <c r="J40" s="9">
        <v>3</v>
      </c>
      <c r="K40" s="9" t="s">
        <v>51</v>
      </c>
      <c r="M40" s="9">
        <v>3</v>
      </c>
      <c r="N40" s="9">
        <v>160346</v>
      </c>
      <c r="O40" s="9">
        <v>92.61</v>
      </c>
      <c r="P40" s="9">
        <v>6.25</v>
      </c>
      <c r="Q40" s="9" t="s">
        <v>51</v>
      </c>
      <c r="S40" s="9">
        <v>4</v>
      </c>
      <c r="T40" s="9">
        <v>115036</v>
      </c>
      <c r="U40" s="9">
        <v>90.227999999999994</v>
      </c>
      <c r="V40" s="9">
        <v>5.5</v>
      </c>
      <c r="W40" s="9" t="s">
        <v>51</v>
      </c>
    </row>
    <row r="41" spans="1:23" x14ac:dyDescent="0.25">
      <c r="A41" s="9">
        <v>3</v>
      </c>
      <c r="B41" s="9">
        <v>104827</v>
      </c>
      <c r="C41" s="9">
        <v>233.91</v>
      </c>
      <c r="D41" s="9">
        <v>-1.5</v>
      </c>
      <c r="E41" s="9" t="s">
        <v>51</v>
      </c>
      <c r="G41" s="9">
        <v>4</v>
      </c>
      <c r="H41" s="9">
        <v>48612</v>
      </c>
      <c r="I41" s="9">
        <v>75.12</v>
      </c>
      <c r="J41" s="9">
        <v>9.75</v>
      </c>
      <c r="K41" s="9" t="s">
        <v>51</v>
      </c>
      <c r="M41" s="9">
        <v>4</v>
      </c>
      <c r="N41" s="9">
        <v>11477</v>
      </c>
      <c r="O41" s="9">
        <v>161.97999999999999</v>
      </c>
      <c r="P41" s="9">
        <v>4.25</v>
      </c>
      <c r="Q41" s="9" t="s">
        <v>51</v>
      </c>
      <c r="S41" s="9">
        <v>4</v>
      </c>
      <c r="T41" s="9">
        <v>117147</v>
      </c>
      <c r="U41" s="9">
        <v>75.658000000000001</v>
      </c>
      <c r="V41" s="9">
        <v>8</v>
      </c>
      <c r="W41" s="9" t="s">
        <v>51</v>
      </c>
    </row>
    <row r="42" spans="1:23" x14ac:dyDescent="0.25">
      <c r="A42" s="9">
        <v>3</v>
      </c>
      <c r="B42" s="9">
        <v>104889</v>
      </c>
      <c r="C42" s="9">
        <v>59.31</v>
      </c>
      <c r="D42" s="9">
        <v>13</v>
      </c>
      <c r="E42" s="9" t="s">
        <v>50</v>
      </c>
      <c r="G42" s="9">
        <v>4</v>
      </c>
      <c r="H42" s="9">
        <v>53652</v>
      </c>
      <c r="I42" s="9">
        <v>192.83</v>
      </c>
      <c r="J42" s="9">
        <v>-4</v>
      </c>
      <c r="K42" s="9" t="s">
        <v>51</v>
      </c>
      <c r="M42" s="9">
        <v>4</v>
      </c>
      <c r="N42" s="9">
        <v>44821</v>
      </c>
      <c r="O42" s="9">
        <v>295.97000000000003</v>
      </c>
      <c r="P42" s="9">
        <v>-3.75</v>
      </c>
      <c r="Q42" s="9" t="s">
        <v>51</v>
      </c>
      <c r="S42" s="9">
        <v>4</v>
      </c>
      <c r="T42" s="9">
        <v>151616</v>
      </c>
      <c r="U42" s="9">
        <v>148.1</v>
      </c>
      <c r="V42" s="9">
        <v>3.25</v>
      </c>
      <c r="W42" s="9" t="s">
        <v>51</v>
      </c>
    </row>
    <row r="43" spans="1:23" x14ac:dyDescent="0.25">
      <c r="A43" s="9">
        <v>3</v>
      </c>
      <c r="B43" s="9">
        <v>160726</v>
      </c>
      <c r="C43" s="9">
        <v>91.614999999999995</v>
      </c>
      <c r="D43" s="9">
        <v>6.25</v>
      </c>
      <c r="E43" s="9" t="s">
        <v>51</v>
      </c>
      <c r="G43" s="9">
        <v>4</v>
      </c>
      <c r="H43" s="9">
        <v>88695</v>
      </c>
      <c r="I43" s="9">
        <v>229.5</v>
      </c>
      <c r="J43" s="9">
        <v>-2.75</v>
      </c>
      <c r="K43" s="9" t="s">
        <v>51</v>
      </c>
      <c r="M43" s="9">
        <v>4</v>
      </c>
      <c r="N43" s="9">
        <v>93437</v>
      </c>
      <c r="O43" s="9">
        <v>59.301000000000002</v>
      </c>
      <c r="P43" s="9">
        <v>11</v>
      </c>
      <c r="Q43" s="9" t="s">
        <v>50</v>
      </c>
      <c r="S43" s="10">
        <v>4</v>
      </c>
      <c r="T43" s="7">
        <v>158118</v>
      </c>
      <c r="U43" s="7">
        <v>241.34</v>
      </c>
      <c r="V43" s="7">
        <v>-6</v>
      </c>
      <c r="W43" s="7" t="s">
        <v>51</v>
      </c>
    </row>
    <row r="44" spans="1:23" x14ac:dyDescent="0.25">
      <c r="A44" s="9">
        <v>4</v>
      </c>
      <c r="B44" s="9">
        <v>48897</v>
      </c>
      <c r="C44" s="9">
        <v>105.49</v>
      </c>
      <c r="D44" s="9">
        <v>5.75</v>
      </c>
      <c r="E44" s="9" t="s">
        <v>51</v>
      </c>
      <c r="G44" s="9">
        <v>4</v>
      </c>
      <c r="H44" s="9">
        <v>128727</v>
      </c>
      <c r="I44" s="9">
        <v>203.42</v>
      </c>
      <c r="J44" s="9">
        <v>-2.25</v>
      </c>
      <c r="K44" s="9" t="s">
        <v>51</v>
      </c>
      <c r="M44" s="9">
        <v>4</v>
      </c>
      <c r="N44" s="9">
        <v>119483</v>
      </c>
      <c r="O44" s="9">
        <v>288.24</v>
      </c>
      <c r="P44" s="9">
        <v>1</v>
      </c>
      <c r="Q44" s="9" t="s">
        <v>51</v>
      </c>
      <c r="S44" s="10"/>
      <c r="T44" s="7"/>
      <c r="U44" s="7"/>
      <c r="V44" s="7"/>
      <c r="W44" s="7"/>
    </row>
    <row r="45" spans="1:23" x14ac:dyDescent="0.25">
      <c r="A45" s="10">
        <v>4</v>
      </c>
      <c r="B45" s="7">
        <v>52646</v>
      </c>
      <c r="C45" s="7">
        <v>59.96</v>
      </c>
      <c r="D45" s="7">
        <v>11</v>
      </c>
      <c r="E45" s="7" t="s">
        <v>50</v>
      </c>
      <c r="G45" s="9"/>
      <c r="H45" s="9"/>
      <c r="I45" s="9"/>
      <c r="J45" s="9"/>
      <c r="K45" s="9"/>
      <c r="M45" s="9">
        <v>4</v>
      </c>
      <c r="N45" s="9">
        <v>124094</v>
      </c>
      <c r="O45" s="9">
        <v>130.47</v>
      </c>
      <c r="P45" s="9">
        <v>3</v>
      </c>
      <c r="Q45" s="9" t="s">
        <v>51</v>
      </c>
      <c r="S45" s="10"/>
      <c r="T45" s="7"/>
      <c r="U45" s="7"/>
      <c r="V45" s="7"/>
      <c r="W45" s="7"/>
    </row>
    <row r="46" spans="1:23" x14ac:dyDescent="0.25">
      <c r="A46" s="10">
        <v>4</v>
      </c>
      <c r="B46" s="7">
        <v>58110</v>
      </c>
      <c r="C46" s="7">
        <v>296.10000000000002</v>
      </c>
      <c r="D46" s="7">
        <v>-4.5</v>
      </c>
      <c r="E46" s="7" t="s">
        <v>51</v>
      </c>
      <c r="G46" s="9"/>
      <c r="H46" s="9"/>
      <c r="I46" s="9"/>
      <c r="J46" s="9"/>
      <c r="K46" s="9"/>
      <c r="M46" s="9"/>
      <c r="N46" s="9"/>
      <c r="O46" s="9"/>
      <c r="P46" s="9"/>
      <c r="Q46" s="9"/>
      <c r="S46" s="6"/>
      <c r="T46" s="6"/>
      <c r="U46" s="6"/>
      <c r="V46" s="6"/>
      <c r="W46" s="6"/>
    </row>
    <row r="47" spans="1:23" x14ac:dyDescent="0.25">
      <c r="A47" s="7">
        <v>4</v>
      </c>
      <c r="B47" s="7">
        <v>137369</v>
      </c>
      <c r="C47" s="7">
        <v>242.77</v>
      </c>
      <c r="D47" s="7">
        <v>-0.5</v>
      </c>
      <c r="E47" s="7" t="s">
        <v>51</v>
      </c>
      <c r="G47" s="9"/>
      <c r="H47" s="9"/>
      <c r="I47" s="9"/>
      <c r="J47" s="9"/>
      <c r="K47" s="9"/>
      <c r="M47" s="6"/>
      <c r="N47" s="6"/>
      <c r="O47" s="6"/>
      <c r="P47" s="6"/>
      <c r="Q47" s="6"/>
      <c r="S47" s="6"/>
      <c r="T47" s="6"/>
      <c r="U47" s="6"/>
      <c r="V47" s="6"/>
      <c r="W47" s="6"/>
    </row>
    <row r="48" spans="1:23" x14ac:dyDescent="0.25">
      <c r="A48" s="7">
        <v>4</v>
      </c>
      <c r="B48" s="7">
        <v>159985</v>
      </c>
      <c r="C48" s="7">
        <v>173.85</v>
      </c>
      <c r="D48" s="7">
        <v>3.5</v>
      </c>
      <c r="E48" s="7" t="s">
        <v>51</v>
      </c>
      <c r="G48" s="6"/>
      <c r="H48" s="6"/>
      <c r="I48" s="6"/>
      <c r="J48" s="6"/>
      <c r="K48" s="6"/>
      <c r="M48" s="6"/>
      <c r="N48" s="6"/>
      <c r="O48" s="6"/>
      <c r="P48" s="6"/>
      <c r="Q48" s="6"/>
      <c r="S48" s="6"/>
      <c r="T48" s="6"/>
      <c r="U48" s="6"/>
      <c r="V48" s="6"/>
      <c r="W48" s="6"/>
    </row>
    <row r="49" spans="1:23" x14ac:dyDescent="0.25">
      <c r="A49" s="7"/>
      <c r="B49" s="7"/>
      <c r="C49" s="7"/>
      <c r="D49" s="7"/>
      <c r="E49" s="7"/>
      <c r="G49" s="6"/>
      <c r="H49" s="6"/>
      <c r="I49" s="6"/>
      <c r="J49" s="6"/>
      <c r="K49" s="6"/>
      <c r="M49" s="6"/>
      <c r="N49" s="6"/>
      <c r="O49" s="6"/>
      <c r="P49" s="6"/>
      <c r="Q49" s="6"/>
      <c r="S49" s="6"/>
      <c r="T49" s="6"/>
      <c r="U49" s="6"/>
      <c r="V49" s="6"/>
      <c r="W49" s="6"/>
    </row>
    <row r="50" spans="1:23" x14ac:dyDescent="0.25">
      <c r="A50" s="7"/>
      <c r="B50" s="7"/>
      <c r="C50" s="7"/>
      <c r="D50" s="7"/>
      <c r="E50" s="7"/>
      <c r="G50" s="6"/>
      <c r="H50" s="6"/>
      <c r="I50" s="6"/>
      <c r="J50" s="6"/>
      <c r="K50" s="6"/>
      <c r="M50" s="6"/>
      <c r="N50" s="6"/>
      <c r="O50" s="6"/>
      <c r="P50" s="6"/>
      <c r="Q50" s="6"/>
      <c r="S50" s="6"/>
      <c r="T50" s="6"/>
      <c r="U50" s="6"/>
      <c r="V50" s="6"/>
      <c r="W50" s="6"/>
    </row>
    <row r="51" spans="1:23" x14ac:dyDescent="0.25">
      <c r="A51" s="7"/>
      <c r="B51" s="7"/>
      <c r="C51" s="7"/>
      <c r="D51" s="7"/>
      <c r="E51" s="7"/>
      <c r="G51" s="6"/>
      <c r="H51" s="6"/>
      <c r="I51" s="6"/>
      <c r="J51" s="6"/>
      <c r="K51" s="6"/>
      <c r="M51" s="6"/>
      <c r="N51" s="6"/>
      <c r="O51" s="6"/>
      <c r="P51" s="6"/>
      <c r="Q51" s="6"/>
      <c r="S51" s="6"/>
      <c r="T51" s="6"/>
      <c r="U51" s="6"/>
      <c r="V51" s="6"/>
      <c r="W51" s="6"/>
    </row>
    <row r="52" spans="1:23" x14ac:dyDescent="0.25">
      <c r="A52" s="7"/>
      <c r="B52" s="7"/>
      <c r="C52" s="7"/>
      <c r="D52" s="7"/>
      <c r="E52" s="7"/>
      <c r="G52" s="6"/>
      <c r="H52" s="6"/>
      <c r="I52" s="6"/>
      <c r="J52" s="6"/>
      <c r="K52" s="6"/>
      <c r="M52" s="6"/>
      <c r="N52" s="6"/>
      <c r="O52" s="6"/>
      <c r="P52" s="6"/>
      <c r="Q52" s="6"/>
      <c r="S52" s="6"/>
      <c r="T52" s="6"/>
      <c r="U52" s="6"/>
      <c r="V52" s="6"/>
      <c r="W52" s="6"/>
    </row>
    <row r="53" spans="1:23" x14ac:dyDescent="0.25">
      <c r="A53" s="7"/>
      <c r="B53" s="7"/>
      <c r="C53" s="7"/>
      <c r="D53" s="7"/>
      <c r="E53" s="7"/>
      <c r="G53" s="6"/>
      <c r="H53" s="6"/>
      <c r="I53" s="6"/>
      <c r="J53" s="6"/>
      <c r="K53" s="6"/>
      <c r="M53" s="6"/>
      <c r="N53" s="6"/>
      <c r="O53" s="6"/>
      <c r="P53" s="6"/>
      <c r="Q53" s="6"/>
      <c r="S53" s="6"/>
      <c r="T53" s="6"/>
      <c r="U53" s="6"/>
      <c r="V53" s="6"/>
      <c r="W53" s="6"/>
    </row>
    <row r="54" spans="1:23" x14ac:dyDescent="0.25">
      <c r="A54" s="7"/>
      <c r="B54" s="7"/>
      <c r="C54" s="7"/>
      <c r="D54" s="7"/>
      <c r="E54" s="7"/>
      <c r="G54" s="6"/>
      <c r="H54" s="6"/>
      <c r="I54" s="6"/>
      <c r="J54" s="6"/>
      <c r="K54" s="6"/>
      <c r="M54" s="6"/>
      <c r="N54" s="6"/>
      <c r="O54" s="6"/>
      <c r="P54" s="6"/>
      <c r="Q54" s="6"/>
      <c r="S54" s="6"/>
      <c r="T54" s="6"/>
      <c r="U54" s="6"/>
      <c r="V54" s="6"/>
      <c r="W54" s="6"/>
    </row>
    <row r="55" spans="1:23" x14ac:dyDescent="0.25">
      <c r="A55" s="7"/>
      <c r="B55" s="7"/>
      <c r="C55" s="7"/>
      <c r="D55" s="7"/>
      <c r="E55" s="7"/>
      <c r="G55" s="6"/>
      <c r="H55" s="6"/>
      <c r="I55" s="6"/>
      <c r="J55" s="6"/>
      <c r="K55" s="6"/>
      <c r="M55" s="6"/>
      <c r="N55" s="6"/>
      <c r="O55" s="6"/>
      <c r="P55" s="6"/>
      <c r="Q55" s="6"/>
      <c r="S55" s="6"/>
      <c r="T55" s="6"/>
      <c r="U55" s="6"/>
      <c r="V55" s="6"/>
      <c r="W55" s="6"/>
    </row>
    <row r="56" spans="1:23" x14ac:dyDescent="0.25">
      <c r="A56" s="7"/>
      <c r="B56" s="7"/>
      <c r="C56" s="7"/>
      <c r="D56" s="7"/>
      <c r="E56" s="7"/>
      <c r="G56" s="6"/>
      <c r="H56" s="6"/>
      <c r="I56" s="6"/>
      <c r="J56" s="6"/>
      <c r="K56" s="6"/>
      <c r="M56" s="6"/>
      <c r="N56" s="6"/>
      <c r="O56" s="6"/>
      <c r="P56" s="6"/>
      <c r="Q56" s="6"/>
      <c r="S56" s="6"/>
      <c r="T56" s="6"/>
      <c r="U56" s="6"/>
      <c r="V56" s="6"/>
      <c r="W56" s="6"/>
    </row>
    <row r="57" spans="1:23" x14ac:dyDescent="0.25">
      <c r="A57" s="6"/>
      <c r="B57" s="6"/>
      <c r="C57" s="6"/>
      <c r="D57" s="6"/>
      <c r="E57" s="6"/>
      <c r="G57" s="6"/>
      <c r="H57" s="6"/>
      <c r="I57" s="6"/>
      <c r="J57" s="6"/>
      <c r="K57" s="6"/>
      <c r="M57" s="6"/>
      <c r="N57" s="6"/>
      <c r="O57" s="6"/>
      <c r="P57" s="6"/>
      <c r="Q57" s="6"/>
      <c r="S57" s="6"/>
      <c r="T57" s="6"/>
      <c r="U57" s="6"/>
      <c r="V57" s="6"/>
      <c r="W57" s="6"/>
    </row>
    <row r="58" spans="1:23" x14ac:dyDescent="0.25">
      <c r="A58" s="6"/>
      <c r="B58" s="6"/>
      <c r="C58" s="6"/>
      <c r="D58" s="6"/>
      <c r="E58" s="6"/>
      <c r="G58" s="6"/>
      <c r="H58" s="6"/>
      <c r="I58" s="6"/>
      <c r="J58" s="6"/>
      <c r="K58" s="6"/>
      <c r="M58" s="6"/>
      <c r="N58" s="6"/>
      <c r="O58" s="6"/>
      <c r="P58" s="6"/>
      <c r="Q58" s="6"/>
      <c r="S58" s="6"/>
      <c r="T58" s="6"/>
      <c r="U58" s="6"/>
      <c r="V58" s="6"/>
      <c r="W58" s="6"/>
    </row>
    <row r="59" spans="1:23" x14ac:dyDescent="0.25">
      <c r="A59" s="6"/>
      <c r="B59" s="6"/>
      <c r="C59" s="6"/>
      <c r="D59" s="6"/>
      <c r="E59" s="6"/>
      <c r="G59" s="6"/>
      <c r="H59" s="6"/>
      <c r="I59" s="6"/>
      <c r="J59" s="6"/>
      <c r="K59" s="6"/>
      <c r="M59" s="6"/>
      <c r="N59" s="6"/>
      <c r="O59" s="6"/>
      <c r="P59" s="6"/>
      <c r="Q59" s="6"/>
      <c r="S59" s="6"/>
      <c r="T59" s="6"/>
      <c r="U59" s="6"/>
      <c r="V59" s="6"/>
      <c r="W59" s="6"/>
    </row>
    <row r="60" spans="1:23" x14ac:dyDescent="0.25">
      <c r="A60" s="6"/>
      <c r="B60" s="6"/>
      <c r="C60" s="6"/>
      <c r="D60" s="6"/>
      <c r="E60" s="6"/>
      <c r="G60" s="6"/>
      <c r="H60" s="6"/>
      <c r="I60" s="6"/>
      <c r="J60" s="6"/>
      <c r="K60" s="6"/>
      <c r="M60" s="6"/>
      <c r="N60" s="6"/>
      <c r="O60" s="6"/>
      <c r="P60" s="6"/>
      <c r="Q60" s="6"/>
      <c r="S60" s="6"/>
      <c r="T60" s="6"/>
      <c r="U60" s="6"/>
      <c r="V60" s="6"/>
      <c r="W60" s="6"/>
    </row>
    <row r="61" spans="1:23" x14ac:dyDescent="0.25">
      <c r="A61" s="6"/>
      <c r="B61" s="6"/>
      <c r="C61" s="6"/>
      <c r="D61" s="6"/>
      <c r="E61" s="6"/>
      <c r="G61" s="6"/>
      <c r="H61" s="6"/>
      <c r="I61" s="6"/>
      <c r="J61" s="6"/>
      <c r="K61" s="6"/>
      <c r="M61" s="6"/>
      <c r="N61" s="6"/>
      <c r="O61" s="6"/>
      <c r="P61" s="6"/>
      <c r="Q61" s="6"/>
      <c r="S61" s="6"/>
      <c r="T61" s="6"/>
      <c r="U61" s="6"/>
      <c r="V61" s="6"/>
      <c r="W61" s="6"/>
    </row>
    <row r="62" spans="1:23" x14ac:dyDescent="0.25">
      <c r="A62" s="6"/>
      <c r="B62" s="6"/>
      <c r="C62" s="6"/>
      <c r="D62" s="6"/>
      <c r="E62" s="6"/>
      <c r="G62" s="6"/>
      <c r="H62" s="6"/>
      <c r="I62" s="6"/>
      <c r="J62" s="6"/>
      <c r="K62" s="6"/>
      <c r="M62" s="6"/>
      <c r="N62" s="6"/>
      <c r="O62" s="6"/>
      <c r="P62" s="6"/>
      <c r="Q62" s="6"/>
      <c r="S62" s="6"/>
      <c r="T62" s="6"/>
      <c r="U62" s="6"/>
      <c r="V62" s="6"/>
      <c r="W62" s="6"/>
    </row>
    <row r="63" spans="1:23" x14ac:dyDescent="0.25">
      <c r="A63" s="6"/>
      <c r="B63" s="6"/>
      <c r="C63" s="6"/>
      <c r="D63" s="6"/>
      <c r="E63" s="6"/>
      <c r="G63" s="6"/>
      <c r="H63" s="6"/>
      <c r="I63" s="6"/>
      <c r="J63" s="6"/>
      <c r="K63" s="6"/>
      <c r="M63" s="6"/>
      <c r="N63" s="6"/>
      <c r="O63" s="6"/>
      <c r="P63" s="6"/>
      <c r="Q63" s="6"/>
      <c r="S63" s="6"/>
      <c r="T63" s="6"/>
      <c r="U63" s="6"/>
      <c r="V63" s="6"/>
      <c r="W63" s="6"/>
    </row>
    <row r="64" spans="1:23" x14ac:dyDescent="0.25">
      <c r="A64" s="6"/>
      <c r="B64" s="6"/>
      <c r="C64" s="6"/>
      <c r="D64" s="6"/>
      <c r="E64" s="6"/>
      <c r="G64" s="6"/>
      <c r="H64" s="6"/>
      <c r="I64" s="6"/>
      <c r="J64" s="6"/>
      <c r="K64" s="6"/>
      <c r="M64" s="6"/>
      <c r="N64" s="6"/>
      <c r="O64" s="6"/>
      <c r="P64" s="6"/>
      <c r="Q64" s="6"/>
      <c r="S64" s="6"/>
      <c r="T64" s="6"/>
      <c r="U64" s="6"/>
      <c r="V64" s="6"/>
      <c r="W64" s="6"/>
    </row>
    <row r="65" spans="1:23" x14ac:dyDescent="0.25">
      <c r="A65" s="6"/>
      <c r="B65" s="6"/>
      <c r="C65" s="6"/>
      <c r="D65" s="6"/>
      <c r="E65" s="6"/>
      <c r="G65" s="6"/>
      <c r="H65" s="6"/>
      <c r="I65" s="6"/>
      <c r="J65" s="6"/>
      <c r="K65" s="6"/>
      <c r="M65" s="6"/>
      <c r="N65" s="6"/>
      <c r="O65" s="6"/>
      <c r="P65" s="6"/>
      <c r="Q65" s="6"/>
      <c r="S65" s="6"/>
      <c r="T65" s="6"/>
      <c r="U65" s="6"/>
      <c r="V65" s="6"/>
      <c r="W65" s="6"/>
    </row>
    <row r="66" spans="1:23" x14ac:dyDescent="0.25">
      <c r="A66" s="6"/>
      <c r="B66" s="6"/>
      <c r="C66" s="6"/>
      <c r="D66" s="6"/>
      <c r="E66" s="6"/>
      <c r="G66" s="6"/>
      <c r="H66" s="6"/>
      <c r="I66" s="6"/>
      <c r="J66" s="6"/>
      <c r="K66" s="6"/>
      <c r="M66" s="6"/>
      <c r="N66" s="6"/>
      <c r="O66" s="6"/>
      <c r="P66" s="6"/>
      <c r="Q66" s="6"/>
      <c r="S66" s="6"/>
      <c r="T66" s="6"/>
      <c r="U66" s="6"/>
      <c r="V66" s="6"/>
      <c r="W66" s="6"/>
    </row>
    <row r="67" spans="1:23" x14ac:dyDescent="0.25">
      <c r="A67" s="6"/>
      <c r="B67" s="6"/>
      <c r="C67" s="6"/>
      <c r="D67" s="6"/>
      <c r="E67" s="6"/>
      <c r="G67" s="6"/>
      <c r="H67" s="6"/>
      <c r="I67" s="6"/>
      <c r="J67" s="6"/>
      <c r="K67" s="6"/>
      <c r="M67" s="6"/>
      <c r="N67" s="6"/>
      <c r="O67" s="6"/>
      <c r="P67" s="6"/>
      <c r="Q67" s="6"/>
      <c r="S67" s="6"/>
      <c r="T67" s="6"/>
      <c r="U67" s="6"/>
      <c r="V67" s="6"/>
      <c r="W67" s="6"/>
    </row>
    <row r="68" spans="1:23" x14ac:dyDescent="0.25">
      <c r="A68" s="6"/>
      <c r="B68" s="6"/>
      <c r="C68" s="6"/>
      <c r="D68" s="6"/>
      <c r="E68" s="6"/>
      <c r="G68" s="6"/>
      <c r="H68" s="6"/>
      <c r="I68" s="6"/>
      <c r="J68" s="6"/>
      <c r="K68" s="6"/>
      <c r="M68" s="6"/>
      <c r="N68" s="6"/>
      <c r="O68" s="6"/>
      <c r="P68" s="6"/>
      <c r="Q68" s="6"/>
      <c r="S68" s="6"/>
      <c r="T68" s="6"/>
      <c r="U68" s="6"/>
      <c r="V68" s="6"/>
      <c r="W68" s="6"/>
    </row>
    <row r="69" spans="1:23" x14ac:dyDescent="0.25">
      <c r="A69" s="6"/>
      <c r="B69" s="6"/>
      <c r="C69" s="6"/>
      <c r="D69" s="6"/>
      <c r="E69" s="6"/>
      <c r="G69" s="6"/>
      <c r="H69" s="6"/>
      <c r="I69" s="6"/>
      <c r="J69" s="6"/>
      <c r="K69" s="6"/>
      <c r="M69" s="6"/>
      <c r="N69" s="6"/>
      <c r="O69" s="6"/>
      <c r="P69" s="6"/>
      <c r="Q69" s="6"/>
      <c r="S69" s="6"/>
      <c r="T69" s="6"/>
      <c r="U69" s="6"/>
      <c r="V69" s="6"/>
      <c r="W69" s="6"/>
    </row>
    <row r="70" spans="1:23" x14ac:dyDescent="0.25">
      <c r="A70" s="6"/>
      <c r="B70" s="6"/>
      <c r="C70" s="6"/>
      <c r="D70" s="6"/>
      <c r="E70" s="6"/>
      <c r="G70" s="6"/>
      <c r="H70" s="6"/>
      <c r="I70" s="6"/>
      <c r="J70" s="6"/>
      <c r="K70" s="6"/>
      <c r="M70" s="6"/>
      <c r="N70" s="6"/>
      <c r="O70" s="6"/>
      <c r="P70" s="6"/>
      <c r="Q70" s="6"/>
      <c r="S70" s="6"/>
      <c r="T70" s="6"/>
      <c r="U70" s="6"/>
      <c r="V70" s="6"/>
      <c r="W70" s="6"/>
    </row>
    <row r="71" spans="1:23" x14ac:dyDescent="0.25">
      <c r="A71" s="6"/>
      <c r="B71" s="6"/>
      <c r="C71" s="6"/>
      <c r="D71" s="6"/>
      <c r="E71" s="6"/>
      <c r="G71" s="6"/>
      <c r="H71" s="6"/>
      <c r="I71" s="6"/>
      <c r="J71" s="6"/>
      <c r="K71" s="6"/>
      <c r="M71" s="6"/>
      <c r="N71" s="6"/>
      <c r="O71" s="6"/>
      <c r="P71" s="6"/>
      <c r="Q71" s="6"/>
      <c r="S71" s="6"/>
      <c r="T71" s="6"/>
      <c r="U71" s="6"/>
      <c r="V71" s="6"/>
      <c r="W71" s="6"/>
    </row>
    <row r="72" spans="1:23" x14ac:dyDescent="0.25">
      <c r="A72" s="6"/>
      <c r="B72" s="6"/>
      <c r="C72" s="6"/>
      <c r="D72" s="6"/>
      <c r="E72" s="6"/>
      <c r="G72" s="6"/>
      <c r="H72" s="6"/>
      <c r="I72" s="6"/>
      <c r="J72" s="6"/>
      <c r="K72" s="6"/>
      <c r="M72" s="6"/>
      <c r="N72" s="6"/>
      <c r="O72" s="6"/>
      <c r="P72" s="6"/>
      <c r="Q72" s="6"/>
      <c r="S72" s="6"/>
      <c r="T72" s="6"/>
      <c r="U72" s="6"/>
      <c r="V72" s="6"/>
      <c r="W72" s="6"/>
    </row>
    <row r="73" spans="1:23" x14ac:dyDescent="0.25">
      <c r="A73" s="6"/>
      <c r="B73" s="6"/>
      <c r="C73" s="6"/>
      <c r="D73" s="6"/>
      <c r="E73" s="6"/>
      <c r="G73" s="6"/>
      <c r="H73" s="6"/>
      <c r="I73" s="6"/>
      <c r="J73" s="6"/>
      <c r="K73" s="6"/>
      <c r="M73" s="6"/>
      <c r="N73" s="6"/>
      <c r="O73" s="6"/>
      <c r="P73" s="6"/>
      <c r="Q73" s="6"/>
      <c r="S73" s="6"/>
      <c r="T73" s="6"/>
      <c r="U73" s="6"/>
      <c r="V73" s="6"/>
      <c r="W73" s="6"/>
    </row>
    <row r="74" spans="1:23" x14ac:dyDescent="0.25">
      <c r="A74" s="6"/>
      <c r="B74" s="6"/>
      <c r="C74" s="6"/>
      <c r="D74" s="6"/>
      <c r="E74" s="6"/>
      <c r="G74" s="6"/>
      <c r="H74" s="6"/>
      <c r="I74" s="6"/>
      <c r="J74" s="6"/>
      <c r="K74" s="6"/>
      <c r="M74" s="6"/>
      <c r="N74" s="6"/>
      <c r="O74" s="6"/>
      <c r="P74" s="6"/>
      <c r="Q74" s="6"/>
      <c r="S74" s="6"/>
      <c r="T74" s="6"/>
      <c r="U74" s="6"/>
      <c r="V74" s="6"/>
      <c r="W74" s="6"/>
    </row>
    <row r="75" spans="1:23" x14ac:dyDescent="0.25">
      <c r="A75" s="6"/>
      <c r="B75" s="6"/>
      <c r="C75" s="6"/>
      <c r="D75" s="6"/>
      <c r="E75" s="6"/>
      <c r="G75" s="6"/>
      <c r="H75" s="6"/>
      <c r="I75" s="6"/>
      <c r="J75" s="6"/>
      <c r="K75" s="6"/>
      <c r="M75" s="6"/>
      <c r="N75" s="6"/>
      <c r="O75" s="6"/>
      <c r="P75" s="6"/>
      <c r="Q75" s="6"/>
      <c r="S75" s="6"/>
      <c r="T75" s="6"/>
      <c r="U75" s="6"/>
      <c r="V75" s="6"/>
      <c r="W75" s="6"/>
    </row>
    <row r="76" spans="1:23" x14ac:dyDescent="0.25">
      <c r="A76" s="6"/>
      <c r="B76" s="6"/>
      <c r="C76" s="6"/>
      <c r="D76" s="6"/>
      <c r="E76" s="6"/>
      <c r="G76" s="6"/>
      <c r="H76" s="6"/>
      <c r="I76" s="6"/>
      <c r="J76" s="6"/>
      <c r="K76" s="6"/>
      <c r="M76" s="6"/>
      <c r="N76" s="6"/>
      <c r="O76" s="6"/>
      <c r="P76" s="6"/>
      <c r="Q76" s="6"/>
      <c r="S76" s="6"/>
      <c r="T76" s="6"/>
      <c r="U76" s="6"/>
      <c r="V76" s="6"/>
      <c r="W76" s="6"/>
    </row>
    <row r="77" spans="1:23" x14ac:dyDescent="0.25">
      <c r="A77" s="6"/>
      <c r="B77" s="6"/>
      <c r="C77" s="6"/>
      <c r="D77" s="6"/>
      <c r="E77" s="6"/>
      <c r="G77" s="6"/>
      <c r="H77" s="6"/>
      <c r="I77" s="6"/>
      <c r="J77" s="6"/>
      <c r="K77" s="6"/>
      <c r="M77" s="6"/>
      <c r="N77" s="6"/>
      <c r="O77" s="6"/>
      <c r="P77" s="6"/>
      <c r="Q77" s="6"/>
      <c r="S77" s="6"/>
      <c r="T77" s="6"/>
      <c r="U77" s="6"/>
      <c r="V77" s="6"/>
      <c r="W77" s="6"/>
    </row>
    <row r="78" spans="1:23" x14ac:dyDescent="0.25">
      <c r="A78" s="6"/>
      <c r="B78" s="6"/>
      <c r="C78" s="6"/>
      <c r="D78" s="6"/>
      <c r="E78" s="6"/>
      <c r="G78" s="6"/>
      <c r="H78" s="6"/>
      <c r="I78" s="6"/>
      <c r="J78" s="6"/>
      <c r="K78" s="6"/>
      <c r="M78" s="6"/>
      <c r="N78" s="6"/>
      <c r="O78" s="6"/>
      <c r="P78" s="6"/>
      <c r="Q78" s="6"/>
      <c r="S78" s="6"/>
      <c r="T78" s="6"/>
      <c r="U78" s="6"/>
      <c r="V78" s="6"/>
      <c r="W78" s="6"/>
    </row>
    <row r="79" spans="1:23" x14ac:dyDescent="0.25">
      <c r="A79" s="6"/>
      <c r="B79" s="6"/>
      <c r="C79" s="6"/>
      <c r="D79" s="6"/>
      <c r="E79" s="6"/>
      <c r="G79" s="6"/>
      <c r="H79" s="6"/>
      <c r="I79" s="6"/>
      <c r="J79" s="6"/>
      <c r="K79" s="6"/>
      <c r="M79" s="6"/>
      <c r="N79" s="6"/>
      <c r="O79" s="6"/>
      <c r="P79" s="6"/>
      <c r="Q79" s="6"/>
      <c r="S79" s="6"/>
      <c r="T79" s="6"/>
      <c r="U79" s="6"/>
      <c r="V79" s="6"/>
      <c r="W79" s="6"/>
    </row>
    <row r="80" spans="1:23" x14ac:dyDescent="0.25">
      <c r="A80" s="6"/>
      <c r="B80" s="6"/>
      <c r="C80" s="6"/>
      <c r="D80" s="6"/>
      <c r="E80" s="6"/>
      <c r="G80" s="6"/>
      <c r="H80" s="6"/>
      <c r="I80" s="6"/>
      <c r="J80" s="6"/>
      <c r="K80" s="6"/>
      <c r="M80" s="6"/>
      <c r="N80" s="6"/>
      <c r="O80" s="6"/>
      <c r="P80" s="6"/>
      <c r="Q80" s="6"/>
      <c r="S80" s="6"/>
      <c r="T80" s="6"/>
      <c r="U80" s="6"/>
      <c r="V80" s="6"/>
      <c r="W80" s="6"/>
    </row>
    <row r="81" spans="1:23" x14ac:dyDescent="0.25">
      <c r="A81" s="6"/>
      <c r="B81" s="6"/>
      <c r="C81" s="6"/>
      <c r="D81" s="6"/>
      <c r="E81" s="6"/>
      <c r="G81" s="6"/>
      <c r="H81" s="6"/>
      <c r="I81" s="6"/>
      <c r="J81" s="6"/>
      <c r="K81" s="6"/>
      <c r="M81" s="6"/>
      <c r="N81" s="6"/>
      <c r="O81" s="6"/>
      <c r="P81" s="6"/>
      <c r="Q81" s="6"/>
      <c r="S81" s="6"/>
      <c r="T81" s="6"/>
      <c r="U81" s="6"/>
      <c r="V81" s="6"/>
      <c r="W81" s="6"/>
    </row>
    <row r="82" spans="1:23" x14ac:dyDescent="0.25">
      <c r="A82" s="6"/>
      <c r="B82" s="6"/>
      <c r="C82" s="6"/>
      <c r="D82" s="6"/>
      <c r="E82" s="6"/>
      <c r="G82" s="6"/>
      <c r="H82" s="6"/>
      <c r="I82" s="6"/>
      <c r="J82" s="6"/>
      <c r="K82" s="6"/>
      <c r="M82" s="6"/>
      <c r="N82" s="6"/>
      <c r="O82" s="6"/>
      <c r="P82" s="6"/>
      <c r="Q82" s="6"/>
      <c r="S82" s="6"/>
      <c r="T82" s="6"/>
      <c r="U82" s="6"/>
      <c r="V82" s="6"/>
      <c r="W82" s="6"/>
    </row>
    <row r="83" spans="1:23" x14ac:dyDescent="0.25">
      <c r="A83" s="6"/>
      <c r="B83" s="6"/>
      <c r="C83" s="6"/>
      <c r="D83" s="6"/>
      <c r="E83" s="6"/>
      <c r="G83" s="6"/>
      <c r="H83" s="6"/>
      <c r="I83" s="6"/>
      <c r="J83" s="6"/>
      <c r="K83" s="6"/>
      <c r="M83" s="6"/>
      <c r="N83" s="6"/>
      <c r="O83" s="6"/>
      <c r="P83" s="6"/>
      <c r="Q83" s="6"/>
      <c r="S83" s="6"/>
      <c r="T83" s="6"/>
      <c r="U83" s="6"/>
      <c r="V83" s="6"/>
      <c r="W83" s="6"/>
    </row>
    <row r="84" spans="1:23" x14ac:dyDescent="0.25">
      <c r="A84" s="6"/>
      <c r="B84" s="6"/>
      <c r="C84" s="6"/>
      <c r="D84" s="6"/>
      <c r="E84" s="6"/>
      <c r="G84" s="6"/>
      <c r="H84" s="6"/>
      <c r="I84" s="6"/>
      <c r="J84" s="6"/>
      <c r="K84" s="6"/>
      <c r="M84" s="6"/>
      <c r="N84" s="6"/>
      <c r="O84" s="6"/>
      <c r="P84" s="6"/>
      <c r="Q84" s="6"/>
      <c r="S84" s="6"/>
      <c r="T84" s="6"/>
      <c r="U84" s="6"/>
      <c r="V84" s="6"/>
      <c r="W84" s="6"/>
    </row>
    <row r="85" spans="1:23" x14ac:dyDescent="0.25">
      <c r="A85" s="6"/>
      <c r="B85" s="6"/>
      <c r="C85" s="6"/>
      <c r="D85" s="6"/>
      <c r="E85" s="6"/>
      <c r="G85" s="6"/>
      <c r="H85" s="6"/>
      <c r="I85" s="6"/>
      <c r="J85" s="6"/>
      <c r="K85" s="6"/>
      <c r="M85" s="6"/>
      <c r="N85" s="6"/>
      <c r="O85" s="6"/>
      <c r="P85" s="6"/>
      <c r="Q85" s="6"/>
      <c r="S85" s="6"/>
      <c r="T85" s="6"/>
      <c r="U85" s="6"/>
      <c r="V85" s="6"/>
      <c r="W85" s="6"/>
    </row>
    <row r="86" spans="1:23" x14ac:dyDescent="0.25">
      <c r="A86" s="6"/>
      <c r="B86" s="6"/>
      <c r="C86" s="6"/>
      <c r="D86" s="6"/>
      <c r="E86" s="6"/>
      <c r="G86" s="6"/>
      <c r="H86" s="6"/>
      <c r="I86" s="6"/>
      <c r="J86" s="6"/>
      <c r="K86" s="6"/>
      <c r="M86" s="6"/>
      <c r="N86" s="6"/>
      <c r="O86" s="6"/>
      <c r="P86" s="6"/>
      <c r="Q86" s="6"/>
      <c r="S86" s="6"/>
      <c r="T86" s="6"/>
      <c r="U86" s="6"/>
      <c r="V86" s="6"/>
      <c r="W86" s="6"/>
    </row>
    <row r="87" spans="1:23" x14ac:dyDescent="0.25">
      <c r="A87" s="6"/>
      <c r="B87" s="6"/>
      <c r="C87" s="6"/>
      <c r="D87" s="6"/>
      <c r="E87" s="6"/>
      <c r="G87" s="6"/>
      <c r="H87" s="6"/>
      <c r="I87" s="6"/>
      <c r="J87" s="6"/>
      <c r="K87" s="6"/>
      <c r="M87" s="6"/>
      <c r="N87" s="6"/>
      <c r="O87" s="6"/>
      <c r="P87" s="6"/>
      <c r="Q87" s="6"/>
      <c r="S87" s="6"/>
      <c r="T87" s="6"/>
      <c r="U87" s="6"/>
      <c r="V87" s="6"/>
      <c r="W87" s="6"/>
    </row>
    <row r="88" spans="1:23" x14ac:dyDescent="0.25">
      <c r="A88" s="6"/>
      <c r="B88" s="6"/>
      <c r="C88" s="6"/>
      <c r="D88" s="6"/>
      <c r="E88" s="6"/>
      <c r="G88" s="6"/>
      <c r="H88" s="6"/>
      <c r="I88" s="6"/>
      <c r="J88" s="6"/>
      <c r="K88" s="6"/>
      <c r="M88" s="6"/>
      <c r="N88" s="6"/>
      <c r="O88" s="6"/>
      <c r="P88" s="6"/>
      <c r="Q88" s="6"/>
      <c r="S88" s="6"/>
      <c r="T88" s="6"/>
      <c r="U88" s="6"/>
      <c r="V88" s="6"/>
      <c r="W88" s="6"/>
    </row>
    <row r="89" spans="1:23" x14ac:dyDescent="0.25">
      <c r="A89" s="6"/>
      <c r="B89" s="6"/>
      <c r="C89" s="6"/>
      <c r="D89" s="6"/>
      <c r="E89" s="6"/>
      <c r="G89" s="6"/>
      <c r="H89" s="6"/>
      <c r="I89" s="6"/>
      <c r="J89" s="6"/>
      <c r="K89" s="6"/>
      <c r="M89" s="6"/>
      <c r="N89" s="6"/>
      <c r="O89" s="6"/>
      <c r="P89" s="6"/>
      <c r="Q89" s="6"/>
      <c r="S89" s="6"/>
      <c r="T89" s="6"/>
      <c r="U89" s="6"/>
      <c r="V89" s="6"/>
      <c r="W89" s="6"/>
    </row>
    <row r="90" spans="1:23" x14ac:dyDescent="0.25">
      <c r="A90" s="6"/>
      <c r="B90" s="6"/>
      <c r="C90" s="6"/>
      <c r="D90" s="6"/>
      <c r="E90" s="6"/>
      <c r="G90" s="6"/>
      <c r="H90" s="6"/>
      <c r="I90" s="6"/>
      <c r="J90" s="6"/>
      <c r="K90" s="6"/>
      <c r="M90" s="6"/>
      <c r="N90" s="6"/>
      <c r="O90" s="6"/>
      <c r="P90" s="6"/>
      <c r="Q90" s="6"/>
      <c r="S90" s="6"/>
      <c r="T90" s="6"/>
      <c r="U90" s="6"/>
      <c r="V90" s="6"/>
      <c r="W90" s="6"/>
    </row>
    <row r="91" spans="1:23" x14ac:dyDescent="0.25">
      <c r="A91" s="6"/>
      <c r="B91" s="6"/>
      <c r="C91" s="6"/>
      <c r="D91" s="6"/>
      <c r="E91" s="6"/>
      <c r="G91" s="6"/>
      <c r="H91" s="6"/>
      <c r="I91" s="6"/>
      <c r="J91" s="6"/>
      <c r="K91" s="6"/>
      <c r="M91" s="6"/>
      <c r="N91" s="6"/>
      <c r="O91" s="6"/>
      <c r="P91" s="6"/>
      <c r="Q91" s="6"/>
      <c r="S91" s="6"/>
      <c r="T91" s="6"/>
      <c r="U91" s="6"/>
      <c r="V91" s="6"/>
      <c r="W91" s="6"/>
    </row>
    <row r="92" spans="1:23" x14ac:dyDescent="0.25">
      <c r="A92" s="6"/>
      <c r="B92" s="6"/>
      <c r="C92" s="6"/>
      <c r="D92" s="6"/>
      <c r="E92" s="6"/>
      <c r="G92" s="6"/>
      <c r="H92" s="6"/>
      <c r="I92" s="6"/>
      <c r="J92" s="6"/>
      <c r="K92" s="6"/>
      <c r="M92" s="6"/>
      <c r="N92" s="6"/>
      <c r="O92" s="6"/>
      <c r="P92" s="6"/>
      <c r="Q92" s="6"/>
      <c r="S92" s="6"/>
      <c r="T92" s="6"/>
      <c r="U92" s="6"/>
      <c r="V92" s="6"/>
      <c r="W92" s="6"/>
    </row>
    <row r="93" spans="1:23" x14ac:dyDescent="0.25">
      <c r="A93" s="6"/>
      <c r="B93" s="6"/>
      <c r="C93" s="6"/>
      <c r="D93" s="6"/>
      <c r="E93" s="6"/>
      <c r="G93" s="6"/>
      <c r="H93" s="6"/>
      <c r="I93" s="6"/>
      <c r="J93" s="6"/>
      <c r="K93" s="6"/>
      <c r="M93" s="6"/>
      <c r="N93" s="6"/>
      <c r="O93" s="6"/>
      <c r="P93" s="6"/>
      <c r="Q93" s="6"/>
      <c r="S93" s="6"/>
      <c r="T93" s="6"/>
      <c r="U93" s="6"/>
      <c r="V93" s="6"/>
      <c r="W93" s="6"/>
    </row>
    <row r="94" spans="1:23" x14ac:dyDescent="0.25">
      <c r="A94" s="6"/>
      <c r="B94" s="6"/>
      <c r="C94" s="6"/>
      <c r="D94" s="6"/>
      <c r="E94" s="6"/>
      <c r="G94" s="6"/>
      <c r="H94" s="6"/>
      <c r="I94" s="6"/>
      <c r="J94" s="6"/>
      <c r="K94" s="6"/>
      <c r="M94" s="6"/>
      <c r="N94" s="6"/>
      <c r="O94" s="6"/>
      <c r="P94" s="6"/>
      <c r="Q94" s="6"/>
      <c r="S94" s="6"/>
      <c r="T94" s="6"/>
      <c r="U94" s="6"/>
      <c r="V94" s="6"/>
      <c r="W94" s="6"/>
    </row>
    <row r="95" spans="1:23" x14ac:dyDescent="0.25">
      <c r="A95" s="6"/>
      <c r="B95" s="6"/>
      <c r="C95" s="6"/>
      <c r="D95" s="6"/>
      <c r="E95" s="6"/>
      <c r="G95" s="6"/>
      <c r="H95" s="6"/>
      <c r="I95" s="6"/>
      <c r="J95" s="6"/>
      <c r="K95" s="6"/>
      <c r="M95" s="6"/>
      <c r="N95" s="6"/>
      <c r="O95" s="6"/>
      <c r="P95" s="6"/>
      <c r="Q95" s="6"/>
      <c r="S95" s="6"/>
      <c r="T95" s="6"/>
      <c r="U95" s="6"/>
      <c r="V95" s="6"/>
      <c r="W95" s="6"/>
    </row>
    <row r="96" spans="1:23" x14ac:dyDescent="0.25">
      <c r="A96" s="6"/>
      <c r="B96" s="6"/>
      <c r="C96" s="6"/>
      <c r="D96" s="6"/>
      <c r="E96" s="6"/>
      <c r="G96" s="6"/>
      <c r="H96" s="6"/>
      <c r="I96" s="6"/>
      <c r="J96" s="6"/>
      <c r="K96" s="6"/>
      <c r="M96" s="6"/>
      <c r="N96" s="6"/>
      <c r="O96" s="6"/>
      <c r="P96" s="6"/>
      <c r="Q96" s="6"/>
      <c r="S96" s="6"/>
      <c r="T96" s="6"/>
      <c r="U96" s="6"/>
      <c r="V96" s="6"/>
      <c r="W96" s="6"/>
    </row>
    <row r="97" spans="1:23" x14ac:dyDescent="0.25">
      <c r="A97" s="6"/>
      <c r="B97" s="6"/>
      <c r="C97" s="6"/>
      <c r="D97" s="6"/>
      <c r="E97" s="6"/>
      <c r="G97" s="6"/>
      <c r="H97" s="6"/>
      <c r="I97" s="6"/>
      <c r="J97" s="6"/>
      <c r="K97" s="6"/>
      <c r="M97" s="6"/>
      <c r="N97" s="6"/>
      <c r="O97" s="6"/>
      <c r="P97" s="6"/>
      <c r="Q97" s="6"/>
      <c r="S97" s="6"/>
      <c r="T97" s="6"/>
      <c r="U97" s="6"/>
      <c r="V97" s="6"/>
      <c r="W97" s="6"/>
    </row>
    <row r="98" spans="1:23" x14ac:dyDescent="0.25">
      <c r="A98" s="6"/>
      <c r="B98" s="6"/>
      <c r="C98" s="6"/>
      <c r="D98" s="6"/>
      <c r="E98" s="6"/>
      <c r="G98" s="6"/>
      <c r="H98" s="6"/>
      <c r="I98" s="6"/>
      <c r="J98" s="6"/>
      <c r="K98" s="6"/>
      <c r="M98" s="6"/>
      <c r="N98" s="6"/>
      <c r="O98" s="6"/>
      <c r="P98" s="6"/>
      <c r="Q98" s="6"/>
      <c r="S98" s="6"/>
      <c r="T98" s="6"/>
      <c r="U98" s="6"/>
      <c r="V98" s="6"/>
      <c r="W98" s="6"/>
    </row>
    <row r="99" spans="1:23" x14ac:dyDescent="0.25">
      <c r="A99" s="6"/>
      <c r="B99" s="6"/>
      <c r="C99" s="6"/>
      <c r="D99" s="6"/>
      <c r="E99" s="6"/>
      <c r="G99" s="6"/>
      <c r="H99" s="6"/>
      <c r="I99" s="6"/>
      <c r="J99" s="6"/>
      <c r="K99" s="6"/>
      <c r="M99" s="6"/>
      <c r="N99" s="6"/>
      <c r="O99" s="6"/>
      <c r="P99" s="6"/>
      <c r="Q99" s="6"/>
      <c r="S99" s="6"/>
      <c r="T99" s="6"/>
      <c r="U99" s="6"/>
      <c r="V99" s="6"/>
      <c r="W99" s="6"/>
    </row>
    <row r="100" spans="1:23" x14ac:dyDescent="0.25">
      <c r="A100" s="6"/>
      <c r="B100" s="6"/>
      <c r="C100" s="6"/>
      <c r="D100" s="6"/>
      <c r="E100" s="6"/>
      <c r="G100" s="6"/>
      <c r="H100" s="6"/>
      <c r="I100" s="6"/>
      <c r="J100" s="6"/>
      <c r="K100" s="6"/>
      <c r="M100" s="6"/>
      <c r="N100" s="6"/>
      <c r="O100" s="6"/>
      <c r="P100" s="6"/>
      <c r="Q100" s="6"/>
      <c r="S100" s="6"/>
      <c r="T100" s="6"/>
      <c r="U100" s="6"/>
      <c r="V100" s="6"/>
      <c r="W100" s="6"/>
    </row>
    <row r="101" spans="1:23" x14ac:dyDescent="0.25">
      <c r="A101" s="6"/>
      <c r="B101" s="6"/>
      <c r="C101" s="6"/>
      <c r="D101" s="6"/>
      <c r="E101" s="6"/>
      <c r="G101" s="6"/>
      <c r="H101" s="6"/>
      <c r="I101" s="6"/>
      <c r="J101" s="6"/>
      <c r="K101" s="6"/>
      <c r="M101" s="6"/>
      <c r="N101" s="6"/>
      <c r="O101" s="6"/>
      <c r="P101" s="6"/>
      <c r="Q101" s="6"/>
      <c r="S101" s="6"/>
      <c r="T101" s="6"/>
      <c r="U101" s="6"/>
      <c r="V101" s="6"/>
      <c r="W101" s="6"/>
    </row>
    <row r="102" spans="1:23" x14ac:dyDescent="0.25">
      <c r="A102" s="6"/>
      <c r="B102" s="6"/>
      <c r="C102" s="6"/>
      <c r="D102" s="6"/>
      <c r="E102" s="6"/>
      <c r="G102" s="6"/>
      <c r="H102" s="6"/>
      <c r="I102" s="6"/>
      <c r="J102" s="6"/>
      <c r="K102" s="6"/>
      <c r="M102" s="6"/>
      <c r="N102" s="6"/>
      <c r="O102" s="6"/>
      <c r="P102" s="6"/>
      <c r="Q102" s="6"/>
      <c r="S102" s="6"/>
      <c r="T102" s="6"/>
      <c r="U102" s="6"/>
      <c r="V102" s="6"/>
      <c r="W102" s="6"/>
    </row>
    <row r="103" spans="1:23" x14ac:dyDescent="0.25">
      <c r="A103" s="6"/>
      <c r="B103" s="6"/>
      <c r="C103" s="6"/>
      <c r="D103" s="6"/>
      <c r="E103" s="6"/>
      <c r="G103" s="6"/>
      <c r="H103" s="6"/>
      <c r="I103" s="6"/>
      <c r="J103" s="6"/>
      <c r="K103" s="6"/>
      <c r="M103" s="6"/>
      <c r="N103" s="6"/>
      <c r="O103" s="6"/>
      <c r="P103" s="6"/>
      <c r="Q103" s="6"/>
      <c r="S103" s="6"/>
      <c r="T103" s="6"/>
      <c r="U103" s="6"/>
      <c r="V103" s="6"/>
      <c r="W103" s="6"/>
    </row>
    <row r="104" spans="1:23" x14ac:dyDescent="0.25">
      <c r="A104" s="6"/>
      <c r="B104" s="6"/>
      <c r="C104" s="6"/>
      <c r="D104" s="6"/>
      <c r="E104" s="6"/>
      <c r="G104" s="6"/>
      <c r="H104" s="6"/>
      <c r="I104" s="6"/>
      <c r="J104" s="6"/>
      <c r="K104" s="6"/>
      <c r="M104" s="6"/>
      <c r="N104" s="6"/>
      <c r="O104" s="6"/>
      <c r="P104" s="6"/>
      <c r="Q104" s="6"/>
      <c r="S104" s="6"/>
      <c r="T104" s="6"/>
      <c r="U104" s="6"/>
      <c r="V104" s="6"/>
      <c r="W104" s="6"/>
    </row>
    <row r="105" spans="1:23" x14ac:dyDescent="0.25">
      <c r="A105" s="6"/>
      <c r="B105" s="6"/>
      <c r="C105" s="6"/>
      <c r="D105" s="6"/>
      <c r="E105" s="6"/>
      <c r="G105" s="6"/>
      <c r="H105" s="6"/>
      <c r="I105" s="6"/>
      <c r="J105" s="6"/>
      <c r="K105" s="6"/>
      <c r="M105" s="6"/>
      <c r="N105" s="6"/>
      <c r="O105" s="6"/>
      <c r="P105" s="6"/>
      <c r="Q105" s="6"/>
      <c r="S105" s="6"/>
      <c r="T105" s="6"/>
      <c r="U105" s="6"/>
      <c r="V105" s="6"/>
      <c r="W105" s="6"/>
    </row>
    <row r="106" spans="1:23" x14ac:dyDescent="0.25">
      <c r="A106" s="6"/>
      <c r="B106" s="6"/>
      <c r="C106" s="6"/>
      <c r="D106" s="6"/>
      <c r="E106" s="6"/>
      <c r="G106" s="6"/>
      <c r="H106" s="6"/>
      <c r="I106" s="6"/>
      <c r="J106" s="6"/>
      <c r="K106" s="6"/>
      <c r="M106" s="6"/>
      <c r="N106" s="6"/>
      <c r="O106" s="6"/>
      <c r="P106" s="6"/>
      <c r="Q106" s="6"/>
      <c r="S106" s="6"/>
      <c r="T106" s="6"/>
      <c r="U106" s="6"/>
      <c r="V106" s="6"/>
      <c r="W106" s="6"/>
    </row>
    <row r="107" spans="1:23" x14ac:dyDescent="0.25">
      <c r="A107" s="6"/>
      <c r="B107" s="6"/>
      <c r="C107" s="6"/>
      <c r="D107" s="6"/>
      <c r="E107" s="6"/>
      <c r="G107" s="6"/>
      <c r="H107" s="6"/>
      <c r="I107" s="6"/>
      <c r="J107" s="6"/>
      <c r="K107" s="6"/>
      <c r="M107" s="6"/>
      <c r="N107" s="6"/>
      <c r="O107" s="6"/>
      <c r="P107" s="6"/>
      <c r="Q107" s="6"/>
      <c r="S107" s="6"/>
      <c r="T107" s="6"/>
      <c r="U107" s="6"/>
      <c r="V107" s="6"/>
      <c r="W107" s="6"/>
    </row>
    <row r="108" spans="1:23" x14ac:dyDescent="0.25">
      <c r="A108" s="6"/>
      <c r="B108" s="6"/>
      <c r="C108" s="6"/>
      <c r="D108" s="6"/>
      <c r="E108" s="6"/>
      <c r="G108" s="6"/>
      <c r="H108" s="6"/>
      <c r="I108" s="6"/>
      <c r="J108" s="6"/>
      <c r="K108" s="6"/>
      <c r="M108" s="6"/>
      <c r="N108" s="6"/>
      <c r="O108" s="6"/>
      <c r="P108" s="6"/>
      <c r="Q108" s="6"/>
      <c r="S108" s="6"/>
      <c r="T108" s="6"/>
      <c r="U108" s="6"/>
      <c r="V108" s="6"/>
      <c r="W108" s="6"/>
    </row>
    <row r="109" spans="1:23" x14ac:dyDescent="0.25">
      <c r="A109" s="6"/>
      <c r="B109" s="6"/>
      <c r="C109" s="6"/>
      <c r="D109" s="6"/>
      <c r="E109" s="6"/>
      <c r="G109" s="6"/>
      <c r="H109" s="6"/>
      <c r="I109" s="6"/>
      <c r="J109" s="6"/>
      <c r="K109" s="6"/>
      <c r="M109" s="6"/>
      <c r="N109" s="6"/>
      <c r="O109" s="6"/>
      <c r="P109" s="6"/>
      <c r="Q109" s="6"/>
      <c r="S109" s="6"/>
      <c r="T109" s="6"/>
      <c r="U109" s="6"/>
      <c r="V109" s="6"/>
      <c r="W109" s="6"/>
    </row>
    <row r="110" spans="1:23" x14ac:dyDescent="0.25">
      <c r="A110" s="6"/>
      <c r="B110" s="6"/>
      <c r="C110" s="6"/>
      <c r="D110" s="6"/>
      <c r="E110" s="6"/>
      <c r="G110" s="6"/>
      <c r="H110" s="6"/>
      <c r="I110" s="6"/>
      <c r="J110" s="6"/>
      <c r="K110" s="6"/>
      <c r="M110" s="6"/>
      <c r="N110" s="6"/>
      <c r="O110" s="6"/>
      <c r="P110" s="6"/>
      <c r="Q110" s="6"/>
      <c r="S110" s="6"/>
      <c r="T110" s="6"/>
      <c r="U110" s="6"/>
      <c r="V110" s="6"/>
      <c r="W110" s="6"/>
    </row>
    <row r="111" spans="1:23" x14ac:dyDescent="0.25">
      <c r="A111" s="6"/>
      <c r="B111" s="6"/>
      <c r="C111" s="6"/>
      <c r="D111" s="6"/>
      <c r="E111" s="6"/>
      <c r="G111" s="6"/>
      <c r="H111" s="6"/>
      <c r="I111" s="6"/>
      <c r="J111" s="6"/>
      <c r="K111" s="6"/>
      <c r="M111" s="6"/>
      <c r="N111" s="6"/>
      <c r="O111" s="6"/>
      <c r="P111" s="6"/>
      <c r="Q111" s="6"/>
      <c r="S111" s="6"/>
      <c r="T111" s="6"/>
      <c r="U111" s="6"/>
      <c r="V111" s="6"/>
      <c r="W111" s="6"/>
    </row>
    <row r="112" spans="1:23" x14ac:dyDescent="0.25">
      <c r="A112" s="6"/>
      <c r="B112" s="6"/>
      <c r="C112" s="6"/>
      <c r="D112" s="6"/>
      <c r="E112" s="6"/>
      <c r="G112" s="6"/>
      <c r="H112" s="6"/>
      <c r="I112" s="6"/>
      <c r="J112" s="6"/>
      <c r="K112" s="6"/>
      <c r="M112" s="6"/>
      <c r="N112" s="6"/>
      <c r="O112" s="6"/>
      <c r="P112" s="6"/>
      <c r="Q112" s="6"/>
      <c r="S112" s="6"/>
      <c r="T112" s="6"/>
      <c r="U112" s="6"/>
      <c r="V112" s="6"/>
      <c r="W112" s="6"/>
    </row>
    <row r="113" spans="1:23" x14ac:dyDescent="0.25">
      <c r="A113" s="6"/>
      <c r="B113" s="6"/>
      <c r="C113" s="6"/>
      <c r="D113" s="6"/>
      <c r="E113" s="6"/>
      <c r="G113" s="6"/>
      <c r="H113" s="6"/>
      <c r="I113" s="6"/>
      <c r="J113" s="6"/>
      <c r="K113" s="6"/>
      <c r="M113" s="6"/>
      <c r="N113" s="6"/>
      <c r="O113" s="6"/>
      <c r="P113" s="6"/>
      <c r="Q113" s="6"/>
      <c r="S113" s="6"/>
      <c r="T113" s="6"/>
      <c r="U113" s="6"/>
      <c r="V113" s="6"/>
      <c r="W113" s="6"/>
    </row>
    <row r="114" spans="1:23" x14ac:dyDescent="0.25">
      <c r="A114" s="6"/>
      <c r="B114" s="6"/>
      <c r="C114" s="6"/>
      <c r="D114" s="6"/>
      <c r="E114" s="6"/>
      <c r="G114" s="6"/>
      <c r="H114" s="6"/>
      <c r="I114" s="6"/>
      <c r="J114" s="6"/>
      <c r="K114" s="6"/>
      <c r="M114" s="6"/>
      <c r="N114" s="6"/>
      <c r="O114" s="6"/>
      <c r="P114" s="6"/>
      <c r="Q114" s="6"/>
      <c r="S114" s="6"/>
      <c r="T114" s="6"/>
      <c r="U114" s="6"/>
      <c r="V114" s="6"/>
      <c r="W114" s="6"/>
    </row>
    <row r="115" spans="1:23" x14ac:dyDescent="0.25">
      <c r="A115" s="6"/>
      <c r="B115" s="6"/>
      <c r="C115" s="6"/>
      <c r="D115" s="6"/>
      <c r="E115" s="6"/>
      <c r="G115" s="6"/>
      <c r="H115" s="6"/>
      <c r="I115" s="6"/>
      <c r="J115" s="6"/>
      <c r="K115" s="6"/>
      <c r="M115" s="6"/>
      <c r="N115" s="6"/>
      <c r="O115" s="6"/>
      <c r="P115" s="6"/>
      <c r="Q115" s="6"/>
      <c r="S115" s="6"/>
      <c r="T115" s="6"/>
      <c r="U115" s="6"/>
      <c r="V115" s="6"/>
      <c r="W115" s="6"/>
    </row>
    <row r="116" spans="1:23" x14ac:dyDescent="0.25">
      <c r="A116" s="6"/>
      <c r="B116" s="6"/>
      <c r="C116" s="6"/>
      <c r="D116" s="6"/>
      <c r="E116" s="6"/>
      <c r="G116" s="6"/>
      <c r="H116" s="6"/>
      <c r="I116" s="6"/>
      <c r="J116" s="6"/>
      <c r="K116" s="6"/>
      <c r="M116" s="6"/>
      <c r="N116" s="6"/>
      <c r="O116" s="6"/>
      <c r="P116" s="6"/>
      <c r="Q116" s="6"/>
      <c r="S116" s="6"/>
      <c r="T116" s="6"/>
      <c r="U116" s="6"/>
      <c r="V116" s="6"/>
      <c r="W116" s="6"/>
    </row>
    <row r="117" spans="1:23" x14ac:dyDescent="0.25">
      <c r="A117" s="6"/>
      <c r="B117" s="6"/>
      <c r="C117" s="6"/>
      <c r="D117" s="6"/>
      <c r="E117" s="6"/>
      <c r="G117" s="6"/>
      <c r="H117" s="6"/>
      <c r="I117" s="6"/>
      <c r="J117" s="6"/>
      <c r="K117" s="6"/>
      <c r="M117" s="6"/>
      <c r="N117" s="6"/>
      <c r="O117" s="6"/>
      <c r="P117" s="6"/>
      <c r="Q117" s="6"/>
      <c r="S117" s="6"/>
      <c r="T117" s="6"/>
      <c r="U117" s="6"/>
      <c r="V117" s="6"/>
      <c r="W117" s="6"/>
    </row>
    <row r="118" spans="1:23" x14ac:dyDescent="0.25">
      <c r="A118" s="6"/>
      <c r="B118" s="6"/>
      <c r="C118" s="6"/>
      <c r="D118" s="6"/>
      <c r="E118" s="6"/>
      <c r="G118" s="6"/>
      <c r="H118" s="6"/>
      <c r="I118" s="6"/>
      <c r="J118" s="6"/>
      <c r="K118" s="6"/>
      <c r="M118" s="6"/>
      <c r="N118" s="6"/>
      <c r="O118" s="6"/>
      <c r="P118" s="6"/>
      <c r="Q118" s="6"/>
      <c r="S118" s="6"/>
      <c r="T118" s="6"/>
      <c r="U118" s="6"/>
      <c r="V118" s="6"/>
      <c r="W118" s="6"/>
    </row>
    <row r="119" spans="1:23" x14ac:dyDescent="0.25">
      <c r="A119" s="6"/>
      <c r="B119" s="6"/>
      <c r="C119" s="6"/>
      <c r="D119" s="6"/>
      <c r="E119" s="6"/>
      <c r="G119" s="6"/>
      <c r="H119" s="6"/>
      <c r="I119" s="6"/>
      <c r="J119" s="6"/>
      <c r="K119" s="6"/>
      <c r="M119" s="6"/>
      <c r="N119" s="6"/>
      <c r="O119" s="6"/>
      <c r="P119" s="6"/>
      <c r="Q119" s="6"/>
      <c r="S119" s="6"/>
      <c r="T119" s="6"/>
      <c r="U119" s="6"/>
      <c r="V119" s="6"/>
      <c r="W119" s="6"/>
    </row>
    <row r="120" spans="1:23" x14ac:dyDescent="0.25">
      <c r="A120" s="6"/>
      <c r="B120" s="6"/>
      <c r="C120" s="6"/>
      <c r="D120" s="6"/>
      <c r="E120" s="6"/>
      <c r="G120" s="6"/>
      <c r="H120" s="6"/>
      <c r="I120" s="6"/>
      <c r="J120" s="6"/>
      <c r="K120" s="6"/>
      <c r="M120" s="6"/>
      <c r="N120" s="6"/>
      <c r="O120" s="6"/>
      <c r="P120" s="6"/>
      <c r="Q120" s="6"/>
      <c r="S120" s="6"/>
      <c r="T120" s="6"/>
      <c r="U120" s="6"/>
      <c r="V120" s="6"/>
      <c r="W120" s="6"/>
    </row>
    <row r="121" spans="1:23" x14ac:dyDescent="0.25">
      <c r="A121" s="6"/>
      <c r="B121" s="6"/>
      <c r="C121" s="6"/>
      <c r="D121" s="6"/>
      <c r="E121" s="6"/>
      <c r="G121" s="6"/>
      <c r="H121" s="6"/>
      <c r="I121" s="6"/>
      <c r="J121" s="6"/>
      <c r="K121" s="6"/>
      <c r="M121" s="6"/>
      <c r="N121" s="6"/>
      <c r="O121" s="6"/>
      <c r="P121" s="6"/>
      <c r="Q121" s="6"/>
      <c r="S121" s="6"/>
      <c r="T121" s="6"/>
      <c r="U121" s="6"/>
      <c r="V121" s="6"/>
      <c r="W121" s="6"/>
    </row>
    <row r="122" spans="1:23" x14ac:dyDescent="0.25">
      <c r="A122" s="6"/>
      <c r="B122" s="6"/>
      <c r="C122" s="6"/>
      <c r="D122" s="6"/>
      <c r="E122" s="6"/>
      <c r="G122" s="6"/>
      <c r="H122" s="6"/>
      <c r="I122" s="6"/>
      <c r="J122" s="6"/>
      <c r="K122" s="6"/>
      <c r="M122" s="6"/>
      <c r="N122" s="6"/>
      <c r="O122" s="6"/>
      <c r="P122" s="6"/>
      <c r="Q122" s="6"/>
      <c r="S122" s="6"/>
      <c r="T122" s="6"/>
      <c r="U122" s="6"/>
      <c r="V122" s="6"/>
      <c r="W122" s="6"/>
    </row>
    <row r="123" spans="1:23" x14ac:dyDescent="0.25">
      <c r="A123" s="6"/>
      <c r="B123" s="6"/>
      <c r="C123" s="6"/>
      <c r="D123" s="6"/>
      <c r="E123" s="6"/>
      <c r="G123" s="6"/>
      <c r="H123" s="6"/>
      <c r="I123" s="6"/>
      <c r="J123" s="6"/>
      <c r="K123" s="6"/>
      <c r="M123" s="6"/>
      <c r="N123" s="6"/>
      <c r="O123" s="6"/>
      <c r="P123" s="6"/>
      <c r="Q123" s="6"/>
      <c r="S123" s="6"/>
      <c r="T123" s="6"/>
      <c r="U123" s="6"/>
      <c r="V123" s="6"/>
      <c r="W123" s="6"/>
    </row>
    <row r="124" spans="1:23" x14ac:dyDescent="0.25">
      <c r="A124" s="6"/>
      <c r="B124" s="6"/>
      <c r="C124" s="6"/>
      <c r="D124" s="6"/>
      <c r="E124" s="6"/>
      <c r="G124" s="6"/>
      <c r="H124" s="6"/>
      <c r="I124" s="6"/>
      <c r="J124" s="6"/>
      <c r="K124" s="6"/>
      <c r="M124" s="6"/>
      <c r="N124" s="6"/>
      <c r="O124" s="6"/>
      <c r="P124" s="6"/>
      <c r="Q124" s="6"/>
      <c r="S124" s="6"/>
      <c r="T124" s="6"/>
      <c r="U124" s="6"/>
      <c r="V124" s="6"/>
      <c r="W124" s="6"/>
    </row>
    <row r="125" spans="1:23" x14ac:dyDescent="0.25">
      <c r="A125" s="6"/>
      <c r="B125" s="6"/>
      <c r="C125" s="6"/>
      <c r="D125" s="6"/>
      <c r="E125" s="6"/>
      <c r="G125" s="6"/>
      <c r="H125" s="6"/>
      <c r="I125" s="6"/>
      <c r="J125" s="6"/>
      <c r="K125" s="6"/>
      <c r="M125" s="6"/>
      <c r="N125" s="6"/>
      <c r="O125" s="6"/>
      <c r="P125" s="6"/>
      <c r="Q125" s="6"/>
      <c r="S125" s="6"/>
      <c r="T125" s="6"/>
      <c r="U125" s="6"/>
      <c r="V125" s="6"/>
      <c r="W125" s="6"/>
    </row>
    <row r="126" spans="1:23" x14ac:dyDescent="0.25">
      <c r="A126" s="6"/>
      <c r="B126" s="6"/>
      <c r="C126" s="6"/>
      <c r="D126" s="6"/>
      <c r="E126" s="6"/>
      <c r="G126" s="6"/>
      <c r="H126" s="6"/>
      <c r="I126" s="6"/>
      <c r="J126" s="6"/>
      <c r="K126" s="6"/>
      <c r="M126" s="6"/>
      <c r="N126" s="6"/>
      <c r="O126" s="6"/>
      <c r="P126" s="6"/>
      <c r="Q126" s="6"/>
      <c r="S126" s="6"/>
      <c r="T126" s="6"/>
      <c r="U126" s="6"/>
      <c r="V126" s="6"/>
      <c r="W126" s="6"/>
    </row>
    <row r="127" spans="1:23" x14ac:dyDescent="0.25">
      <c r="A127" s="6"/>
      <c r="B127" s="6"/>
      <c r="C127" s="6"/>
      <c r="D127" s="6"/>
      <c r="E127" s="6"/>
      <c r="G127" s="6"/>
      <c r="H127" s="6"/>
      <c r="I127" s="6"/>
      <c r="J127" s="6"/>
      <c r="K127" s="6"/>
      <c r="M127" s="6"/>
      <c r="N127" s="6"/>
      <c r="O127" s="6"/>
      <c r="P127" s="6"/>
      <c r="Q127" s="6"/>
      <c r="S127" s="6"/>
      <c r="T127" s="6"/>
      <c r="U127" s="6"/>
      <c r="V127" s="6"/>
      <c r="W127" s="6"/>
    </row>
    <row r="128" spans="1:23" x14ac:dyDescent="0.25">
      <c r="A128" s="6"/>
      <c r="B128" s="6"/>
      <c r="C128" s="6"/>
      <c r="D128" s="6"/>
      <c r="E128" s="6"/>
      <c r="G128" s="6"/>
      <c r="H128" s="6"/>
      <c r="I128" s="6"/>
      <c r="J128" s="6"/>
      <c r="K128" s="6"/>
      <c r="M128" s="6"/>
      <c r="N128" s="6"/>
      <c r="O128" s="6"/>
      <c r="P128" s="6"/>
      <c r="Q128" s="6"/>
      <c r="S128" s="6"/>
      <c r="T128" s="6"/>
      <c r="U128" s="6"/>
      <c r="V128" s="6"/>
      <c r="W128" s="6"/>
    </row>
    <row r="129" spans="1:23" x14ac:dyDescent="0.25">
      <c r="A129" s="6"/>
      <c r="B129" s="6"/>
      <c r="C129" s="6"/>
      <c r="D129" s="6"/>
      <c r="E129" s="6"/>
      <c r="G129" s="6"/>
      <c r="H129" s="6"/>
      <c r="I129" s="6"/>
      <c r="J129" s="6"/>
      <c r="K129" s="6"/>
      <c r="M129" s="6"/>
      <c r="N129" s="6"/>
      <c r="O129" s="6"/>
      <c r="P129" s="6"/>
      <c r="Q129" s="6"/>
      <c r="S129" s="6"/>
      <c r="T129" s="6"/>
      <c r="U129" s="6"/>
      <c r="V129" s="6"/>
      <c r="W129" s="6"/>
    </row>
    <row r="130" spans="1:23" x14ac:dyDescent="0.25">
      <c r="A130" s="6"/>
      <c r="B130" s="6"/>
      <c r="C130" s="6"/>
      <c r="D130" s="6"/>
      <c r="E130" s="6"/>
      <c r="G130" s="6"/>
      <c r="H130" s="6"/>
      <c r="I130" s="6"/>
      <c r="J130" s="6"/>
      <c r="K130" s="6"/>
      <c r="M130" s="6"/>
      <c r="N130" s="6"/>
      <c r="O130" s="6"/>
      <c r="P130" s="6"/>
      <c r="Q130" s="6"/>
      <c r="S130" s="6"/>
      <c r="T130" s="6"/>
      <c r="U130" s="6"/>
      <c r="V130" s="6"/>
      <c r="W130" s="6"/>
    </row>
    <row r="131" spans="1:23" x14ac:dyDescent="0.25">
      <c r="A131" s="6"/>
      <c r="B131" s="6"/>
      <c r="C131" s="6"/>
      <c r="D131" s="6"/>
      <c r="E131" s="6"/>
      <c r="G131" s="6"/>
      <c r="H131" s="6"/>
      <c r="I131" s="6"/>
      <c r="J131" s="6"/>
      <c r="K131" s="6"/>
      <c r="M131" s="6"/>
      <c r="N131" s="6"/>
      <c r="O131" s="6"/>
      <c r="P131" s="6"/>
      <c r="Q131" s="6"/>
      <c r="S131" s="6"/>
      <c r="T131" s="6"/>
      <c r="U131" s="6"/>
      <c r="V131" s="6"/>
      <c r="W131" s="6"/>
    </row>
    <row r="132" spans="1:23" x14ac:dyDescent="0.25">
      <c r="A132" s="6"/>
      <c r="B132" s="6"/>
      <c r="C132" s="6"/>
      <c r="D132" s="6"/>
      <c r="E132" s="6"/>
      <c r="G132" s="6"/>
      <c r="H132" s="6"/>
      <c r="I132" s="6"/>
      <c r="J132" s="6"/>
      <c r="K132" s="6"/>
      <c r="M132" s="6"/>
      <c r="N132" s="6"/>
      <c r="O132" s="6"/>
      <c r="P132" s="6"/>
      <c r="Q132" s="6"/>
      <c r="S132" s="6"/>
      <c r="T132" s="6"/>
      <c r="U132" s="6"/>
      <c r="V132" s="6"/>
      <c r="W132" s="6"/>
    </row>
    <row r="133" spans="1:23" x14ac:dyDescent="0.25">
      <c r="A133" s="6"/>
      <c r="B133" s="6"/>
      <c r="C133" s="6"/>
      <c r="D133" s="6"/>
      <c r="E133" s="6"/>
      <c r="G133" s="6"/>
      <c r="H133" s="6"/>
      <c r="I133" s="6"/>
      <c r="J133" s="6"/>
      <c r="K133" s="6"/>
      <c r="M133" s="6"/>
      <c r="N133" s="6"/>
      <c r="O133" s="6"/>
      <c r="P133" s="6"/>
      <c r="Q133" s="6"/>
      <c r="S133" s="6"/>
      <c r="T133" s="6"/>
      <c r="U133" s="6"/>
      <c r="V133" s="6"/>
      <c r="W133" s="6"/>
    </row>
    <row r="134" spans="1:23" x14ac:dyDescent="0.25">
      <c r="A134" s="6"/>
      <c r="B134" s="6"/>
      <c r="C134" s="6"/>
      <c r="D134" s="6"/>
      <c r="E134" s="6"/>
      <c r="G134" s="6"/>
      <c r="H134" s="6"/>
      <c r="I134" s="6"/>
      <c r="J134" s="6"/>
      <c r="K134" s="6"/>
      <c r="M134" s="6"/>
      <c r="N134" s="6"/>
      <c r="O134" s="6"/>
      <c r="P134" s="6"/>
      <c r="Q134" s="6"/>
      <c r="S134" s="6"/>
      <c r="T134" s="6"/>
      <c r="U134" s="6"/>
      <c r="V134" s="6"/>
      <c r="W134" s="6"/>
    </row>
    <row r="135" spans="1:23" x14ac:dyDescent="0.25">
      <c r="A135" s="6"/>
      <c r="B135" s="6"/>
      <c r="C135" s="6"/>
      <c r="D135" s="6"/>
      <c r="E135" s="6"/>
      <c r="G135" s="6"/>
      <c r="H135" s="6"/>
      <c r="I135" s="6"/>
      <c r="J135" s="6"/>
      <c r="K135" s="6"/>
      <c r="M135" s="6"/>
      <c r="N135" s="6"/>
      <c r="O135" s="6"/>
      <c r="P135" s="6"/>
      <c r="Q135" s="6"/>
      <c r="S135" s="6"/>
      <c r="T135" s="6"/>
      <c r="U135" s="6"/>
      <c r="V135" s="6"/>
      <c r="W135" s="6"/>
    </row>
    <row r="136" spans="1:23" x14ac:dyDescent="0.25">
      <c r="A136" s="6"/>
      <c r="B136" s="6"/>
      <c r="C136" s="6"/>
      <c r="D136" s="6"/>
      <c r="E136" s="6"/>
      <c r="G136" s="6"/>
      <c r="H136" s="6"/>
      <c r="I136" s="6"/>
      <c r="J136" s="6"/>
      <c r="K136" s="6"/>
      <c r="M136" s="6"/>
      <c r="N136" s="6"/>
      <c r="O136" s="6"/>
      <c r="P136" s="6"/>
      <c r="Q136" s="6"/>
      <c r="S136" s="6"/>
      <c r="T136" s="6"/>
      <c r="U136" s="6"/>
      <c r="V136" s="6"/>
      <c r="W136" s="6"/>
    </row>
    <row r="137" spans="1:23" x14ac:dyDescent="0.25">
      <c r="A137" s="6"/>
      <c r="B137" s="6"/>
      <c r="C137" s="6"/>
      <c r="D137" s="6"/>
      <c r="E137" s="6"/>
      <c r="G137" s="6"/>
      <c r="H137" s="6"/>
      <c r="I137" s="6"/>
      <c r="J137" s="6"/>
      <c r="K137" s="6"/>
      <c r="M137" s="6"/>
      <c r="N137" s="6"/>
      <c r="O137" s="6"/>
      <c r="P137" s="6"/>
      <c r="Q137" s="6"/>
      <c r="S137" s="6"/>
      <c r="T137" s="6"/>
      <c r="U137" s="6"/>
      <c r="V137" s="6"/>
      <c r="W137" s="6"/>
    </row>
    <row r="138" spans="1:23" x14ac:dyDescent="0.25">
      <c r="A138" s="6"/>
      <c r="B138" s="6"/>
      <c r="C138" s="6"/>
      <c r="D138" s="6"/>
      <c r="E138" s="6"/>
      <c r="G138" s="6"/>
      <c r="H138" s="6"/>
      <c r="I138" s="6"/>
      <c r="J138" s="6"/>
      <c r="K138" s="6"/>
      <c r="M138" s="6"/>
      <c r="N138" s="6"/>
      <c r="O138" s="6"/>
      <c r="P138" s="6"/>
      <c r="Q138" s="6"/>
      <c r="S138" s="6"/>
      <c r="T138" s="6"/>
      <c r="U138" s="6"/>
      <c r="V138" s="6"/>
      <c r="W138" s="6"/>
    </row>
    <row r="139" spans="1:23" x14ac:dyDescent="0.25">
      <c r="A139" s="6"/>
      <c r="B139" s="6"/>
      <c r="C139" s="6"/>
      <c r="D139" s="6"/>
      <c r="E139" s="6"/>
      <c r="G139" s="6"/>
      <c r="H139" s="6"/>
      <c r="I139" s="6"/>
      <c r="J139" s="6"/>
      <c r="K139" s="6"/>
      <c r="M139" s="6"/>
      <c r="N139" s="6"/>
      <c r="O139" s="6"/>
      <c r="P139" s="6"/>
      <c r="Q139" s="6"/>
      <c r="S139" s="6"/>
      <c r="T139" s="6"/>
      <c r="U139" s="6"/>
      <c r="V139" s="6"/>
      <c r="W139" s="6"/>
    </row>
    <row r="140" spans="1:23" x14ac:dyDescent="0.25">
      <c r="A140" s="6"/>
      <c r="B140" s="6"/>
      <c r="C140" s="6"/>
      <c r="D140" s="6"/>
      <c r="E140" s="6"/>
      <c r="G140" s="6"/>
      <c r="H140" s="6"/>
      <c r="I140" s="6"/>
      <c r="J140" s="6"/>
      <c r="K140" s="6"/>
      <c r="M140" s="6"/>
      <c r="N140" s="6"/>
      <c r="O140" s="6"/>
      <c r="P140" s="6"/>
      <c r="Q140" s="6"/>
      <c r="S140" s="6"/>
      <c r="T140" s="6"/>
      <c r="U140" s="6"/>
      <c r="V140" s="6"/>
      <c r="W140" s="6"/>
    </row>
    <row r="141" spans="1:23" x14ac:dyDescent="0.25">
      <c r="A141" s="6"/>
      <c r="B141" s="6"/>
      <c r="C141" s="6"/>
      <c r="D141" s="6"/>
      <c r="E141" s="6"/>
      <c r="G141" s="6"/>
      <c r="H141" s="6"/>
      <c r="I141" s="6"/>
      <c r="J141" s="6"/>
      <c r="K141" s="6"/>
      <c r="M141" s="6"/>
      <c r="N141" s="6"/>
      <c r="O141" s="6"/>
      <c r="P141" s="6"/>
      <c r="Q141" s="6"/>
      <c r="S141" s="6"/>
      <c r="T141" s="6"/>
      <c r="U141" s="6"/>
      <c r="V141" s="6"/>
      <c r="W141" s="6"/>
    </row>
    <row r="142" spans="1:23" x14ac:dyDescent="0.25">
      <c r="A142" s="6"/>
      <c r="B142" s="6"/>
      <c r="C142" s="6"/>
      <c r="D142" s="6"/>
      <c r="E142" s="6"/>
      <c r="G142" s="6"/>
      <c r="H142" s="6"/>
      <c r="I142" s="6"/>
      <c r="J142" s="6"/>
      <c r="K142" s="6"/>
      <c r="M142" s="6"/>
      <c r="N142" s="6"/>
      <c r="O142" s="6"/>
      <c r="P142" s="6"/>
      <c r="Q142" s="6"/>
      <c r="S142" s="6"/>
      <c r="T142" s="6"/>
      <c r="U142" s="6"/>
      <c r="V142" s="6"/>
      <c r="W142" s="6"/>
    </row>
    <row r="143" spans="1:23" x14ac:dyDescent="0.25">
      <c r="A143" s="6"/>
      <c r="B143" s="6"/>
      <c r="C143" s="6"/>
      <c r="D143" s="6"/>
      <c r="E143" s="6"/>
      <c r="G143" s="6"/>
      <c r="H143" s="6"/>
      <c r="I143" s="6"/>
      <c r="J143" s="6"/>
      <c r="K143" s="6"/>
      <c r="M143" s="6"/>
      <c r="N143" s="6"/>
      <c r="O143" s="6"/>
      <c r="P143" s="6"/>
      <c r="Q143" s="6"/>
      <c r="S143" s="6"/>
      <c r="T143" s="6"/>
      <c r="U143" s="6"/>
      <c r="V143" s="6"/>
      <c r="W143" s="6"/>
    </row>
    <row r="144" spans="1:23" x14ac:dyDescent="0.25">
      <c r="A144" s="6"/>
      <c r="B144" s="6"/>
      <c r="C144" s="6"/>
      <c r="D144" s="6"/>
      <c r="E144" s="6"/>
      <c r="G144" s="6"/>
      <c r="H144" s="6"/>
      <c r="I144" s="6"/>
      <c r="J144" s="6"/>
      <c r="K144" s="6"/>
      <c r="M144" s="6"/>
      <c r="N144" s="6"/>
      <c r="O144" s="6"/>
      <c r="P144" s="6"/>
      <c r="Q144" s="6"/>
      <c r="S144" s="6"/>
      <c r="T144" s="6"/>
      <c r="U144" s="6"/>
      <c r="V144" s="6"/>
      <c r="W144" s="6"/>
    </row>
    <row r="145" spans="1:23" x14ac:dyDescent="0.25">
      <c r="A145" s="6"/>
      <c r="B145" s="6"/>
      <c r="C145" s="6"/>
      <c r="D145" s="6"/>
      <c r="E145" s="6"/>
      <c r="G145" s="6"/>
      <c r="H145" s="6"/>
      <c r="I145" s="6"/>
      <c r="J145" s="6"/>
      <c r="K145" s="6"/>
      <c r="M145" s="6"/>
      <c r="N145" s="6"/>
      <c r="O145" s="6"/>
      <c r="P145" s="6"/>
      <c r="Q145" s="6"/>
      <c r="S145" s="6"/>
      <c r="T145" s="6"/>
      <c r="U145" s="6"/>
      <c r="V145" s="6"/>
      <c r="W145" s="6"/>
    </row>
    <row r="146" spans="1:23" x14ac:dyDescent="0.25">
      <c r="A146" s="6"/>
      <c r="B146" s="6"/>
      <c r="C146" s="6"/>
      <c r="D146" s="6"/>
      <c r="E146" s="6"/>
      <c r="G146" s="6"/>
      <c r="H146" s="6"/>
      <c r="I146" s="6"/>
      <c r="J146" s="6"/>
      <c r="K146" s="6"/>
      <c r="M146" s="6"/>
      <c r="N146" s="6"/>
      <c r="O146" s="6"/>
      <c r="P146" s="6"/>
      <c r="Q146" s="6"/>
      <c r="S146" s="6"/>
      <c r="T146" s="6"/>
      <c r="U146" s="6"/>
      <c r="V146" s="6"/>
      <c r="W146" s="6"/>
    </row>
    <row r="147" spans="1:23" x14ac:dyDescent="0.25">
      <c r="A147" s="6"/>
      <c r="B147" s="6"/>
      <c r="C147" s="6"/>
      <c r="D147" s="6"/>
      <c r="E147" s="6"/>
      <c r="G147" s="6"/>
      <c r="H147" s="6"/>
      <c r="I147" s="6"/>
      <c r="J147" s="6"/>
      <c r="K147" s="6"/>
      <c r="M147" s="6"/>
      <c r="N147" s="6"/>
      <c r="O147" s="6"/>
      <c r="P147" s="6"/>
      <c r="Q147" s="6"/>
      <c r="S147" s="6"/>
      <c r="T147" s="6"/>
      <c r="U147" s="6"/>
      <c r="V147" s="6"/>
      <c r="W147" s="6"/>
    </row>
    <row r="148" spans="1:23" x14ac:dyDescent="0.25">
      <c r="A148" s="6"/>
      <c r="B148" s="6"/>
      <c r="C148" s="6"/>
      <c r="D148" s="6"/>
      <c r="E148" s="6"/>
      <c r="G148" s="6"/>
      <c r="H148" s="6"/>
      <c r="I148" s="6"/>
      <c r="J148" s="6"/>
      <c r="K148" s="6"/>
      <c r="M148" s="6"/>
      <c r="N148" s="6"/>
      <c r="O148" s="6"/>
      <c r="P148" s="6"/>
      <c r="Q148" s="6"/>
      <c r="S148" s="6"/>
      <c r="T148" s="6"/>
      <c r="U148" s="6"/>
      <c r="V148" s="6"/>
      <c r="W148" s="6"/>
    </row>
    <row r="149" spans="1:23" x14ac:dyDescent="0.25">
      <c r="A149" s="6"/>
      <c r="B149" s="6"/>
      <c r="C149" s="6"/>
      <c r="D149" s="6"/>
      <c r="E149" s="6"/>
      <c r="G149" s="6"/>
      <c r="H149" s="6"/>
      <c r="I149" s="6"/>
      <c r="J149" s="6"/>
      <c r="K149" s="6"/>
      <c r="M149" s="6"/>
      <c r="N149" s="6"/>
      <c r="O149" s="6"/>
      <c r="P149" s="6"/>
      <c r="Q149" s="6"/>
      <c r="S149" s="6"/>
      <c r="T149" s="6"/>
      <c r="U149" s="6"/>
      <c r="V149" s="6"/>
      <c r="W149" s="6"/>
    </row>
    <row r="150" spans="1:23" x14ac:dyDescent="0.25">
      <c r="A150" s="6"/>
      <c r="B150" s="6"/>
      <c r="C150" s="6"/>
      <c r="D150" s="6"/>
      <c r="E150" s="6"/>
      <c r="G150" s="6"/>
      <c r="H150" s="6"/>
      <c r="I150" s="6"/>
      <c r="J150" s="6"/>
      <c r="K150" s="6"/>
      <c r="M150" s="6"/>
      <c r="N150" s="6"/>
      <c r="O150" s="6"/>
      <c r="P150" s="6"/>
      <c r="Q150" s="6"/>
      <c r="S150" s="6"/>
      <c r="T150" s="6"/>
      <c r="U150" s="6"/>
      <c r="V150" s="6"/>
      <c r="W150" s="6"/>
    </row>
    <row r="151" spans="1:23" x14ac:dyDescent="0.25">
      <c r="A151" s="6"/>
      <c r="B151" s="6"/>
      <c r="C151" s="6"/>
      <c r="D151" s="6"/>
      <c r="E151" s="6"/>
      <c r="G151" s="6"/>
      <c r="H151" s="6"/>
      <c r="I151" s="6"/>
      <c r="J151" s="6"/>
      <c r="K151" s="6"/>
      <c r="M151" s="6"/>
      <c r="N151" s="6"/>
      <c r="O151" s="6"/>
      <c r="P151" s="6"/>
      <c r="Q151" s="6"/>
      <c r="S151" s="6"/>
      <c r="T151" s="6"/>
      <c r="U151" s="6"/>
      <c r="V151" s="6"/>
      <c r="W151" s="6"/>
    </row>
    <row r="152" spans="1:23" x14ac:dyDescent="0.25">
      <c r="A152" s="6"/>
      <c r="B152" s="6"/>
      <c r="C152" s="6"/>
      <c r="D152" s="6"/>
      <c r="E152" s="6"/>
      <c r="G152" s="6"/>
      <c r="H152" s="6"/>
      <c r="I152" s="6"/>
      <c r="J152" s="6"/>
      <c r="K152" s="6"/>
      <c r="M152" s="6"/>
      <c r="N152" s="6"/>
      <c r="O152" s="6"/>
      <c r="P152" s="6"/>
      <c r="Q152" s="6"/>
      <c r="S152" s="6"/>
      <c r="T152" s="6"/>
      <c r="U152" s="6"/>
      <c r="V152" s="6"/>
      <c r="W152" s="6"/>
    </row>
    <row r="153" spans="1:23" x14ac:dyDescent="0.25">
      <c r="A153" s="6"/>
      <c r="B153" s="6"/>
      <c r="C153" s="6"/>
      <c r="D153" s="6"/>
      <c r="E153" s="6"/>
      <c r="G153" s="6"/>
      <c r="H153" s="6"/>
      <c r="I153" s="6"/>
      <c r="J153" s="6"/>
      <c r="K153" s="6"/>
      <c r="M153" s="6"/>
      <c r="N153" s="6"/>
      <c r="O153" s="6"/>
      <c r="P153" s="6"/>
      <c r="Q153" s="6"/>
      <c r="S153" s="6"/>
      <c r="T153" s="6"/>
      <c r="U153" s="6"/>
      <c r="V153" s="6"/>
      <c r="W153" s="6"/>
    </row>
    <row r="154" spans="1:23" x14ac:dyDescent="0.25">
      <c r="A154" s="6"/>
      <c r="B154" s="6"/>
      <c r="C154" s="6"/>
      <c r="D154" s="6"/>
      <c r="E154" s="6"/>
      <c r="G154" s="6"/>
      <c r="H154" s="6"/>
      <c r="I154" s="6"/>
      <c r="J154" s="6"/>
      <c r="K154" s="6"/>
      <c r="M154" s="6"/>
      <c r="N154" s="6"/>
      <c r="O154" s="6"/>
      <c r="P154" s="6"/>
      <c r="Q154" s="6"/>
      <c r="S154" s="6"/>
      <c r="T154" s="6"/>
      <c r="U154" s="6"/>
      <c r="V154" s="6"/>
      <c r="W154" s="6"/>
    </row>
    <row r="155" spans="1:23" x14ac:dyDescent="0.25">
      <c r="A155" s="6"/>
      <c r="B155" s="6"/>
      <c r="C155" s="6"/>
      <c r="D155" s="6"/>
      <c r="E155" s="6"/>
      <c r="G155" s="6"/>
      <c r="H155" s="6"/>
      <c r="I155" s="6"/>
      <c r="J155" s="6"/>
      <c r="K155" s="6"/>
      <c r="M155" s="6"/>
      <c r="N155" s="6"/>
      <c r="O155" s="6"/>
      <c r="P155" s="6"/>
      <c r="Q155" s="6"/>
      <c r="S155" s="6"/>
      <c r="T155" s="6"/>
      <c r="U155" s="6"/>
      <c r="V155" s="6"/>
      <c r="W155" s="6"/>
    </row>
    <row r="156" spans="1:23" x14ac:dyDescent="0.25">
      <c r="A156" s="6"/>
      <c r="B156" s="6"/>
      <c r="C156" s="6"/>
      <c r="D156" s="6"/>
      <c r="E156" s="6"/>
      <c r="G156" s="6"/>
      <c r="H156" s="6"/>
      <c r="I156" s="6"/>
      <c r="J156" s="6"/>
      <c r="K156" s="6"/>
      <c r="M156" s="6"/>
      <c r="N156" s="6"/>
      <c r="O156" s="6"/>
      <c r="P156" s="6"/>
      <c r="Q156" s="6"/>
      <c r="S156" s="6"/>
      <c r="T156" s="6"/>
      <c r="U156" s="6"/>
      <c r="V156" s="6"/>
      <c r="W156" s="6"/>
    </row>
    <row r="157" spans="1:23" x14ac:dyDescent="0.25">
      <c r="A157" s="6"/>
      <c r="B157" s="6"/>
      <c r="C157" s="6"/>
      <c r="D157" s="6"/>
      <c r="E157" s="6"/>
      <c r="G157" s="6"/>
      <c r="H157" s="6"/>
      <c r="I157" s="6"/>
      <c r="J157" s="6"/>
      <c r="K157" s="6"/>
      <c r="M157" s="6"/>
      <c r="N157" s="6"/>
      <c r="O157" s="6"/>
      <c r="P157" s="6"/>
      <c r="Q157" s="6"/>
      <c r="S157" s="6"/>
      <c r="T157" s="6"/>
      <c r="U157" s="6"/>
      <c r="V157" s="6"/>
      <c r="W157" s="6"/>
    </row>
    <row r="158" spans="1:23" x14ac:dyDescent="0.25">
      <c r="A158" s="6"/>
      <c r="B158" s="6"/>
      <c r="C158" s="6"/>
      <c r="D158" s="6"/>
      <c r="E158" s="6"/>
      <c r="G158" s="6"/>
      <c r="H158" s="6"/>
      <c r="I158" s="6"/>
      <c r="J158" s="6"/>
      <c r="K158" s="6"/>
      <c r="M158" s="6"/>
      <c r="N158" s="6"/>
      <c r="O158" s="6"/>
      <c r="P158" s="6"/>
      <c r="Q158" s="6"/>
      <c r="S158" s="6"/>
      <c r="T158" s="6"/>
      <c r="U158" s="6"/>
      <c r="V158" s="6"/>
      <c r="W158" s="6"/>
    </row>
    <row r="159" spans="1:23" x14ac:dyDescent="0.25">
      <c r="A159" s="6"/>
      <c r="B159" s="6"/>
      <c r="C159" s="6"/>
      <c r="D159" s="6"/>
      <c r="E159" s="6"/>
      <c r="G159" s="6"/>
      <c r="H159" s="6"/>
      <c r="I159" s="6"/>
      <c r="J159" s="6"/>
      <c r="K159" s="6"/>
      <c r="M159" s="6"/>
      <c r="N159" s="6"/>
      <c r="O159" s="6"/>
      <c r="P159" s="6"/>
      <c r="Q159" s="6"/>
      <c r="S159" s="6"/>
      <c r="T159" s="6"/>
      <c r="U159" s="6"/>
      <c r="V159" s="6"/>
      <c r="W159" s="6"/>
    </row>
  </sheetData>
  <pageMargins left="0.7" right="0.7" top="0.75" bottom="0.75" header="0.3" footer="0.3"/>
  <pageSetup orientation="portrait" r:id="rId1"/>
  <headerFooter>
    <oddHeader>&amp;L&amp;B&amp;11 Test Number: SwRI of IAR Data&amp;C&amp;B&amp;11 Oil Code: &amp;R&amp;B&amp;11 Test Date: //2019</oddHeader>
    <oddFooter>&amp;CPage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P37"/>
  <sheetViews>
    <sheetView zoomScaleNormal="100" workbookViewId="0">
      <selection activeCell="M22" sqref="M22:P69"/>
    </sheetView>
  </sheetViews>
  <sheetFormatPr defaultRowHeight="15" x14ac:dyDescent="0.25"/>
  <cols>
    <col min="1" max="1" width="12.28515625" bestFit="1" customWidth="1"/>
  </cols>
  <sheetData>
    <row r="1" spans="1:16" ht="15.75" x14ac:dyDescent="0.25">
      <c r="A1" s="11" t="s">
        <v>1</v>
      </c>
      <c r="B1" s="11"/>
      <c r="C1" s="11"/>
      <c r="D1" s="11"/>
      <c r="E1" s="11"/>
      <c r="G1" s="12" t="s">
        <v>21</v>
      </c>
      <c r="H1" s="13"/>
      <c r="I1" s="13"/>
      <c r="J1" s="13"/>
      <c r="K1" s="14"/>
    </row>
    <row r="2" spans="1:16" ht="15.75" x14ac:dyDescent="0.25">
      <c r="A2" s="11" t="s">
        <v>21</v>
      </c>
      <c r="B2" s="11"/>
      <c r="C2" s="11"/>
      <c r="D2" s="11"/>
      <c r="E2" s="11"/>
      <c r="G2" s="6" t="s">
        <v>29</v>
      </c>
      <c r="H2" s="6"/>
      <c r="I2" s="6"/>
      <c r="J2" s="6"/>
      <c r="K2" s="6"/>
    </row>
    <row r="3" spans="1:16" x14ac:dyDescent="0.25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G3" s="6" t="s">
        <v>30</v>
      </c>
      <c r="H3" s="6" t="s">
        <v>31</v>
      </c>
      <c r="I3" s="6" t="s">
        <v>32</v>
      </c>
      <c r="J3" s="6" t="s">
        <v>33</v>
      </c>
      <c r="K3" s="6" t="s">
        <v>34</v>
      </c>
    </row>
    <row r="4" spans="1:16" x14ac:dyDescent="0.25">
      <c r="A4" s="1" t="s">
        <v>7</v>
      </c>
      <c r="B4" s="2">
        <v>38.144970540483108</v>
      </c>
      <c r="C4" s="2">
        <v>39.230202400070091</v>
      </c>
      <c r="D4" s="2">
        <v>45.465423780559078</v>
      </c>
      <c r="E4" s="2">
        <v>41.684727746535309</v>
      </c>
      <c r="G4" s="6">
        <v>1</v>
      </c>
      <c r="H4" s="6">
        <f>COUNTIF(D18:D96,"PP")</f>
        <v>0</v>
      </c>
      <c r="I4" s="6">
        <f>COUNTIF(D18:D96,"MFB2")</f>
        <v>0</v>
      </c>
      <c r="J4" s="6">
        <f>COUNTIF(D18:D96,"PP&amp;MFB2")</f>
        <v>4</v>
      </c>
      <c r="K4" s="6">
        <f>SUM(H4:J4)</f>
        <v>4</v>
      </c>
    </row>
    <row r="5" spans="1:16" x14ac:dyDescent="0.25">
      <c r="A5" s="1" t="s">
        <v>8</v>
      </c>
      <c r="B5" s="2">
        <v>3.5404696038280514</v>
      </c>
      <c r="C5" s="2">
        <v>3.0575598353991769</v>
      </c>
      <c r="D5" s="2">
        <v>3.2725228867195897</v>
      </c>
      <c r="E5" s="2">
        <v>3.5929620115457843</v>
      </c>
      <c r="G5" s="6">
        <v>2</v>
      </c>
      <c r="H5" s="6">
        <f>COUNTIF(H18:H95,"PP")</f>
        <v>0</v>
      </c>
      <c r="I5" s="6">
        <f>COUNTIF(H18:H95,"MFB2")</f>
        <v>2</v>
      </c>
      <c r="J5" s="6">
        <f>COUNTIF(H18:H95,"PP&amp;MFB2")</f>
        <v>5</v>
      </c>
      <c r="K5" s="6">
        <f t="shared" ref="K5:K7" si="0">SUM(H5:J5)</f>
        <v>7</v>
      </c>
    </row>
    <row r="6" spans="1:16" x14ac:dyDescent="0.25">
      <c r="A6" s="1" t="s">
        <v>9</v>
      </c>
      <c r="B6" s="2">
        <v>5.1051693435333334</v>
      </c>
      <c r="C6" s="2">
        <v>5.7571044916641156</v>
      </c>
      <c r="D6" s="2">
        <v>6.0440780058101931</v>
      </c>
      <c r="E6" s="2">
        <v>5.3606770105244443</v>
      </c>
      <c r="G6" s="6">
        <v>3</v>
      </c>
      <c r="H6" s="6">
        <f>COUNTIF(L18:L96,"PP")</f>
        <v>0</v>
      </c>
      <c r="I6" s="6">
        <f>COUNTIF(L18:L96,"MFB2")</f>
        <v>2</v>
      </c>
      <c r="J6" s="6">
        <f>COUNTIF(L18:L96,"PP&amp;MFB2")</f>
        <v>4</v>
      </c>
      <c r="K6" s="6">
        <f t="shared" si="0"/>
        <v>6</v>
      </c>
    </row>
    <row r="7" spans="1:16" x14ac:dyDescent="0.25">
      <c r="A7" s="1" t="s">
        <v>10</v>
      </c>
      <c r="B7" s="2">
        <v>56.219667423657683</v>
      </c>
      <c r="C7" s="2">
        <v>56.832893861978491</v>
      </c>
      <c r="D7" s="2">
        <v>65.244807383691438</v>
      </c>
      <c r="E7" s="2">
        <v>60.945436601516462</v>
      </c>
      <c r="G7" s="6">
        <v>4</v>
      </c>
      <c r="H7" s="6">
        <f>COUNTIF(P18:P96,"PP")</f>
        <v>0</v>
      </c>
      <c r="I7" s="6">
        <f>COUNTIF(P18:P96,"MFB2")</f>
        <v>1</v>
      </c>
      <c r="J7" s="6">
        <f>COUNTIF(P18:P96,"PP&amp;MFB2")</f>
        <v>4</v>
      </c>
      <c r="K7" s="6">
        <f t="shared" si="0"/>
        <v>5</v>
      </c>
    </row>
    <row r="8" spans="1:16" x14ac:dyDescent="0.25">
      <c r="A8" s="1" t="s">
        <v>11</v>
      </c>
      <c r="B8" s="2">
        <v>22.86667186286736</v>
      </c>
      <c r="C8" s="2">
        <v>21.911846370144652</v>
      </c>
      <c r="D8" s="2">
        <v>20.400999447039307</v>
      </c>
      <c r="E8" s="2">
        <v>21.668738786434893</v>
      </c>
    </row>
    <row r="9" spans="1:16" x14ac:dyDescent="0.25">
      <c r="A9" s="1" t="s">
        <v>12</v>
      </c>
      <c r="B9" s="2">
        <v>1.7254160320857952</v>
      </c>
      <c r="C9" s="2">
        <v>1.2961961652013838</v>
      </c>
      <c r="D9" s="2">
        <v>1.1410008722359346</v>
      </c>
      <c r="E9" s="2">
        <v>1.4471003404217821</v>
      </c>
    </row>
    <row r="10" spans="1:16" x14ac:dyDescent="0.25">
      <c r="A10" s="1" t="s">
        <v>13</v>
      </c>
      <c r="B10" s="2">
        <v>-5.9865995347688408</v>
      </c>
      <c r="C10" s="2">
        <v>-4.8136939694633289</v>
      </c>
      <c r="D10" s="2">
        <v>-5.5793366065320633</v>
      </c>
      <c r="E10" s="2">
        <v>-5.253373131989413</v>
      </c>
    </row>
    <row r="11" spans="1:16" x14ac:dyDescent="0.25">
      <c r="A11" s="1" t="s">
        <v>14</v>
      </c>
      <c r="B11" s="2">
        <v>12.537297047899839</v>
      </c>
      <c r="C11" s="2">
        <v>15.672354706473257</v>
      </c>
      <c r="D11" s="2">
        <v>14.034971512488344</v>
      </c>
      <c r="E11" s="2">
        <v>14.066580738770369</v>
      </c>
    </row>
    <row r="12" spans="1:16" x14ac:dyDescent="0.25">
      <c r="A12" s="1" t="s">
        <v>15</v>
      </c>
      <c r="B12" s="3">
        <v>170000</v>
      </c>
      <c r="C12" s="3">
        <v>170000</v>
      </c>
      <c r="D12" s="3">
        <v>170000</v>
      </c>
      <c r="E12" s="3">
        <v>170000</v>
      </c>
    </row>
    <row r="13" spans="1:16" x14ac:dyDescent="0.25">
      <c r="A13" s="1" t="s">
        <v>16</v>
      </c>
      <c r="B13" s="3">
        <v>2</v>
      </c>
      <c r="C13" s="3">
        <v>0</v>
      </c>
      <c r="D13" s="3">
        <v>0</v>
      </c>
      <c r="E13" s="3">
        <v>0</v>
      </c>
    </row>
    <row r="15" spans="1:16" x14ac:dyDescent="0.25">
      <c r="A15" s="12" t="s">
        <v>21</v>
      </c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4"/>
    </row>
    <row r="16" spans="1:16" x14ac:dyDescent="0.25">
      <c r="A16" s="15" t="s">
        <v>20</v>
      </c>
      <c r="B16" s="15"/>
      <c r="C16" s="15"/>
      <c r="D16" s="15"/>
      <c r="E16" s="12" t="s">
        <v>22</v>
      </c>
      <c r="F16" s="13"/>
      <c r="G16" s="13"/>
      <c r="H16" s="14"/>
      <c r="I16" s="12" t="s">
        <v>23</v>
      </c>
      <c r="J16" s="13"/>
      <c r="K16" s="13"/>
      <c r="L16" s="14"/>
      <c r="M16" s="15" t="s">
        <v>24</v>
      </c>
      <c r="N16" s="15"/>
      <c r="O16" s="15"/>
      <c r="P16" s="15"/>
    </row>
    <row r="17" spans="1:16" x14ac:dyDescent="0.25">
      <c r="A17" s="4" t="s">
        <v>0</v>
      </c>
      <c r="B17" s="4" t="s">
        <v>17</v>
      </c>
      <c r="C17" s="4" t="s">
        <v>19</v>
      </c>
      <c r="D17" s="4" t="s">
        <v>18</v>
      </c>
      <c r="E17" s="4" t="s">
        <v>0</v>
      </c>
      <c r="F17" s="4" t="s">
        <v>17</v>
      </c>
      <c r="G17" s="4" t="s">
        <v>19</v>
      </c>
      <c r="H17" s="4" t="s">
        <v>18</v>
      </c>
      <c r="I17" s="4" t="s">
        <v>0</v>
      </c>
      <c r="J17" s="4" t="s">
        <v>17</v>
      </c>
      <c r="K17" s="4" t="s">
        <v>19</v>
      </c>
      <c r="L17" s="4" t="s">
        <v>18</v>
      </c>
      <c r="M17" s="4" t="s">
        <v>0</v>
      </c>
      <c r="N17" s="4" t="s">
        <v>17</v>
      </c>
      <c r="O17" s="4" t="s">
        <v>19</v>
      </c>
      <c r="P17" s="4" t="s">
        <v>18</v>
      </c>
    </row>
    <row r="18" spans="1:16" x14ac:dyDescent="0.25">
      <c r="A18" s="4">
        <v>75493</v>
      </c>
      <c r="B18" s="4">
        <v>205.86</v>
      </c>
      <c r="C18" s="4">
        <v>-4</v>
      </c>
      <c r="D18" s="4" t="s">
        <v>51</v>
      </c>
      <c r="E18" s="4">
        <v>17619</v>
      </c>
      <c r="F18" s="4">
        <v>80.228999999999999</v>
      </c>
      <c r="G18" s="4">
        <v>8.5</v>
      </c>
      <c r="H18" s="4" t="s">
        <v>51</v>
      </c>
      <c r="I18" s="4">
        <v>15281</v>
      </c>
      <c r="J18" s="4">
        <v>199.49</v>
      </c>
      <c r="K18" s="4">
        <v>2</v>
      </c>
      <c r="L18" s="4" t="s">
        <v>51</v>
      </c>
      <c r="M18" s="4">
        <v>48897</v>
      </c>
      <c r="N18" s="4">
        <v>105.49</v>
      </c>
      <c r="O18" s="4">
        <v>5.75</v>
      </c>
      <c r="P18" s="4" t="s">
        <v>51</v>
      </c>
    </row>
    <row r="19" spans="1:16" x14ac:dyDescent="0.25">
      <c r="A19" s="4">
        <v>146533</v>
      </c>
      <c r="B19" s="4">
        <v>243.77</v>
      </c>
      <c r="C19" s="4">
        <v>-1</v>
      </c>
      <c r="D19" s="4" t="s">
        <v>51</v>
      </c>
      <c r="E19" s="4">
        <v>22686</v>
      </c>
      <c r="F19" s="4">
        <v>75.173000000000002</v>
      </c>
      <c r="G19" s="4">
        <v>7.25</v>
      </c>
      <c r="H19" s="4" t="s">
        <v>51</v>
      </c>
      <c r="I19" s="4">
        <v>46885</v>
      </c>
      <c r="J19" s="4">
        <v>105.68</v>
      </c>
      <c r="K19" s="4">
        <v>4.25</v>
      </c>
      <c r="L19" s="4" t="s">
        <v>51</v>
      </c>
      <c r="M19" s="4">
        <v>52646</v>
      </c>
      <c r="N19" s="4">
        <v>59.96</v>
      </c>
      <c r="O19" s="4">
        <v>11</v>
      </c>
      <c r="P19" s="4" t="s">
        <v>50</v>
      </c>
    </row>
    <row r="20" spans="1:16" x14ac:dyDescent="0.25">
      <c r="A20" s="4">
        <v>147914</v>
      </c>
      <c r="B20" s="4">
        <v>88.23</v>
      </c>
      <c r="C20" s="4">
        <v>4.5</v>
      </c>
      <c r="D20" s="4" t="s">
        <v>51</v>
      </c>
      <c r="E20" s="4">
        <v>92570</v>
      </c>
      <c r="F20" s="4">
        <v>55.36</v>
      </c>
      <c r="G20" s="4">
        <v>14.25</v>
      </c>
      <c r="H20" s="4" t="s">
        <v>50</v>
      </c>
      <c r="I20" s="4">
        <v>95355</v>
      </c>
      <c r="J20" s="4">
        <v>55.939</v>
      </c>
      <c r="K20" s="4">
        <v>11</v>
      </c>
      <c r="L20" s="4" t="s">
        <v>50</v>
      </c>
      <c r="M20" s="4">
        <v>58110</v>
      </c>
      <c r="N20" s="4">
        <v>296.10000000000002</v>
      </c>
      <c r="O20" s="4">
        <v>-4.5</v>
      </c>
      <c r="P20" s="4" t="s">
        <v>51</v>
      </c>
    </row>
    <row r="21" spans="1:16" x14ac:dyDescent="0.25">
      <c r="A21" s="4">
        <v>153822</v>
      </c>
      <c r="B21" s="4">
        <v>205.42</v>
      </c>
      <c r="C21" s="4">
        <v>-1</v>
      </c>
      <c r="D21" s="4" t="s">
        <v>51</v>
      </c>
      <c r="E21" s="4">
        <v>95499</v>
      </c>
      <c r="F21" s="4">
        <v>246.51</v>
      </c>
      <c r="G21" s="4">
        <v>-0.75</v>
      </c>
      <c r="H21" s="4" t="s">
        <v>51</v>
      </c>
      <c r="I21" s="4">
        <v>104827</v>
      </c>
      <c r="J21" s="4">
        <v>233.91</v>
      </c>
      <c r="K21" s="4">
        <v>-1.5</v>
      </c>
      <c r="L21" s="4" t="s">
        <v>51</v>
      </c>
      <c r="M21" s="4">
        <v>137369</v>
      </c>
      <c r="N21" s="4">
        <v>242.77</v>
      </c>
      <c r="O21" s="4">
        <v>-0.5</v>
      </c>
      <c r="P21" s="4" t="s">
        <v>51</v>
      </c>
    </row>
    <row r="22" spans="1:16" x14ac:dyDescent="0.25">
      <c r="A22" s="4"/>
      <c r="B22" s="4"/>
      <c r="C22" s="4"/>
      <c r="D22" s="4"/>
      <c r="E22" s="4">
        <v>123052</v>
      </c>
      <c r="F22" s="4">
        <v>203.13</v>
      </c>
      <c r="G22" s="4">
        <v>-3.5</v>
      </c>
      <c r="H22" s="4" t="s">
        <v>51</v>
      </c>
      <c r="I22" s="4">
        <v>104889</v>
      </c>
      <c r="J22" s="4">
        <v>59.31</v>
      </c>
      <c r="K22" s="4">
        <v>13</v>
      </c>
      <c r="L22" s="4" t="s">
        <v>50</v>
      </c>
      <c r="M22" s="4">
        <v>159985</v>
      </c>
      <c r="N22" s="4">
        <v>173.85</v>
      </c>
      <c r="O22" s="4">
        <v>3.5</v>
      </c>
      <c r="P22" s="4" t="s">
        <v>51</v>
      </c>
    </row>
    <row r="23" spans="1:16" x14ac:dyDescent="0.25">
      <c r="A23" s="4"/>
      <c r="B23" s="4"/>
      <c r="C23" s="4"/>
      <c r="D23" s="4"/>
      <c r="E23" s="4">
        <v>152398</v>
      </c>
      <c r="F23" s="4">
        <v>56.66</v>
      </c>
      <c r="G23" s="4">
        <v>12</v>
      </c>
      <c r="H23" s="4" t="s">
        <v>50</v>
      </c>
      <c r="I23" s="4">
        <v>160726</v>
      </c>
      <c r="J23" s="4">
        <v>91.614999999999995</v>
      </c>
      <c r="K23" s="4">
        <v>6.25</v>
      </c>
      <c r="L23" s="4" t="s">
        <v>51</v>
      </c>
      <c r="M23" s="4"/>
      <c r="N23" s="4"/>
      <c r="O23" s="4"/>
      <c r="P23" s="4"/>
    </row>
    <row r="24" spans="1:16" x14ac:dyDescent="0.25">
      <c r="A24" s="4"/>
      <c r="B24" s="4"/>
      <c r="C24" s="4"/>
      <c r="D24" s="4"/>
      <c r="E24" s="4">
        <v>159966</v>
      </c>
      <c r="F24" s="4">
        <v>251.26</v>
      </c>
      <c r="G24" s="4">
        <v>-1.5</v>
      </c>
      <c r="H24" s="4" t="s">
        <v>51</v>
      </c>
      <c r="I24" s="4"/>
      <c r="J24" s="4"/>
      <c r="K24" s="4"/>
      <c r="L24" s="4"/>
      <c r="M24" s="4"/>
      <c r="N24" s="4"/>
      <c r="O24" s="4"/>
      <c r="P24" s="4"/>
    </row>
    <row r="25" spans="1:16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1:16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</row>
    <row r="27" spans="1:16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</row>
    <row r="28" spans="1:16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</row>
    <row r="29" spans="1:16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1:16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</row>
    <row r="31" spans="1:16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</row>
    <row r="32" spans="1:16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</row>
    <row r="33" spans="1:16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</row>
    <row r="34" spans="1:16" x14ac:dyDescent="0.25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</row>
    <row r="35" spans="1:16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</row>
    <row r="36" spans="1:16" x14ac:dyDescent="0.25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</row>
    <row r="37" spans="1:16" x14ac:dyDescent="0.25">
      <c r="A37" s="4"/>
      <c r="B37" s="4"/>
      <c r="C37" s="4"/>
      <c r="D37" s="4"/>
      <c r="I37" s="4"/>
      <c r="J37" s="4"/>
      <c r="K37" s="4"/>
      <c r="L37" s="4"/>
      <c r="M37" s="4"/>
      <c r="N37" s="4"/>
      <c r="O37" s="4"/>
      <c r="P37" s="4"/>
    </row>
  </sheetData>
  <sortState ref="M18:P22">
    <sortCondition ref="M18"/>
  </sortState>
  <mergeCells count="8">
    <mergeCell ref="A1:E1"/>
    <mergeCell ref="A2:E2"/>
    <mergeCell ref="A15:P15"/>
    <mergeCell ref="A16:D16"/>
    <mergeCell ref="E16:H16"/>
    <mergeCell ref="M16:P16"/>
    <mergeCell ref="I16:L16"/>
    <mergeCell ref="G1:K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P40"/>
  <sheetViews>
    <sheetView zoomScaleNormal="100" workbookViewId="0">
      <selection activeCell="M24" sqref="M24:P71"/>
    </sheetView>
  </sheetViews>
  <sheetFormatPr defaultRowHeight="15" x14ac:dyDescent="0.25"/>
  <cols>
    <col min="1" max="1" width="12.28515625" bestFit="1" customWidth="1"/>
  </cols>
  <sheetData>
    <row r="1" spans="1:16" ht="15.75" x14ac:dyDescent="0.25">
      <c r="A1" s="11" t="s">
        <v>1</v>
      </c>
      <c r="B1" s="11"/>
      <c r="C1" s="11"/>
      <c r="D1" s="11"/>
      <c r="E1" s="11"/>
      <c r="G1" s="12" t="s">
        <v>26</v>
      </c>
      <c r="H1" s="13"/>
      <c r="I1" s="13"/>
      <c r="J1" s="13"/>
      <c r="K1" s="14"/>
    </row>
    <row r="2" spans="1:16" ht="15.75" x14ac:dyDescent="0.25">
      <c r="A2" s="11" t="s">
        <v>26</v>
      </c>
      <c r="B2" s="11"/>
      <c r="C2" s="11"/>
      <c r="D2" s="11"/>
      <c r="E2" s="11"/>
      <c r="G2" s="6" t="s">
        <v>29</v>
      </c>
      <c r="H2" s="6"/>
      <c r="I2" s="6"/>
      <c r="J2" s="6"/>
      <c r="K2" s="6"/>
    </row>
    <row r="3" spans="1:16" x14ac:dyDescent="0.25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G3" s="6" t="s">
        <v>30</v>
      </c>
      <c r="H3" s="6" t="s">
        <v>31</v>
      </c>
      <c r="I3" s="6" t="s">
        <v>32</v>
      </c>
      <c r="J3" s="6" t="s">
        <v>33</v>
      </c>
      <c r="K3" s="6" t="s">
        <v>34</v>
      </c>
    </row>
    <row r="4" spans="1:16" x14ac:dyDescent="0.25">
      <c r="A4" s="1" t="s">
        <v>7</v>
      </c>
      <c r="B4" s="2">
        <v>38.17160901202994</v>
      </c>
      <c r="C4" s="2">
        <v>39.254323209505941</v>
      </c>
      <c r="D4" s="2">
        <v>45.437298695873814</v>
      </c>
      <c r="E4" s="2">
        <v>41.512961604526517</v>
      </c>
      <c r="G4" s="6">
        <v>1</v>
      </c>
      <c r="H4" s="6">
        <f>COUNTIF(D18:D95,"PP")</f>
        <v>0</v>
      </c>
      <c r="I4" s="6">
        <f>COUNTIF(D18:D95,"MFB2")</f>
        <v>0</v>
      </c>
      <c r="J4" s="6">
        <f>COUNTIF(D18:D95,"PP&amp;MFB2")</f>
        <v>5</v>
      </c>
      <c r="K4" s="6">
        <f>SUM(H4:J4)</f>
        <v>5</v>
      </c>
    </row>
    <row r="5" spans="1:16" x14ac:dyDescent="0.25">
      <c r="A5" s="1" t="s">
        <v>8</v>
      </c>
      <c r="B5" s="2">
        <v>3.5130426331916453</v>
      </c>
      <c r="C5" s="2">
        <v>3.0872070273162939</v>
      </c>
      <c r="D5" s="2">
        <v>3.2914518371856158</v>
      </c>
      <c r="E5" s="2">
        <v>3.7322060923586213</v>
      </c>
      <c r="G5" s="6">
        <v>2</v>
      </c>
      <c r="H5" s="6">
        <f>COUNTIF(H18:H95,"PP")</f>
        <v>0</v>
      </c>
      <c r="I5" s="6">
        <f>COUNTIF(H18:H95,"MFB2")</f>
        <v>1</v>
      </c>
      <c r="J5" s="6">
        <f>COUNTIF(H18:H95,"PP&amp;MFB2")</f>
        <v>5</v>
      </c>
      <c r="K5" s="6">
        <f t="shared" ref="K5:K7" si="0">SUM(H5:J5)</f>
        <v>6</v>
      </c>
    </row>
    <row r="6" spans="1:16" x14ac:dyDescent="0.25">
      <c r="A6" s="1" t="s">
        <v>9</v>
      </c>
      <c r="B6" s="2">
        <v>5.1857349030744668</v>
      </c>
      <c r="C6" s="2">
        <v>5.6651040078904247</v>
      </c>
      <c r="D6" s="2">
        <v>5.9814689804837506</v>
      </c>
      <c r="E6" s="2">
        <v>5.4029682823748821</v>
      </c>
      <c r="G6" s="6">
        <v>3</v>
      </c>
      <c r="H6" s="6">
        <f>COUNTIF(L18:L99,"PP")</f>
        <v>0</v>
      </c>
      <c r="I6" s="6">
        <f>COUNTIF(L18:L99,"MFB2")</f>
        <v>0</v>
      </c>
      <c r="J6" s="6">
        <f>COUNTIF(L18:L99,"PP&amp;MFB2")</f>
        <v>1</v>
      </c>
      <c r="K6" s="6">
        <f t="shared" si="0"/>
        <v>1</v>
      </c>
    </row>
    <row r="7" spans="1:16" x14ac:dyDescent="0.25">
      <c r="A7" s="1" t="s">
        <v>10</v>
      </c>
      <c r="B7" s="2">
        <v>56.389316810960487</v>
      </c>
      <c r="C7" s="2">
        <v>56.743672113142964</v>
      </c>
      <c r="D7" s="2">
        <v>65.125015760755829</v>
      </c>
      <c r="E7" s="2">
        <v>61.677952744826449</v>
      </c>
      <c r="G7" s="6">
        <v>4</v>
      </c>
      <c r="H7" s="6">
        <f>COUNTIF(P18:P94,"PP")</f>
        <v>0</v>
      </c>
      <c r="I7" s="6">
        <f>COUNTIF(P18:P94,"MFB2")</f>
        <v>0</v>
      </c>
      <c r="J7" s="6">
        <f>COUNTIF(P18:P94,"PP&amp;MFB2")</f>
        <v>6</v>
      </c>
      <c r="K7" s="6">
        <f t="shared" si="0"/>
        <v>6</v>
      </c>
    </row>
    <row r="8" spans="1:16" x14ac:dyDescent="0.25">
      <c r="A8" s="1" t="s">
        <v>11</v>
      </c>
      <c r="B8" s="2">
        <v>22.918377011088563</v>
      </c>
      <c r="C8" s="2">
        <v>22.032030542254432</v>
      </c>
      <c r="D8" s="2">
        <v>20.496292625250735</v>
      </c>
      <c r="E8" s="2">
        <v>21.616314399331742</v>
      </c>
    </row>
    <row r="9" spans="1:16" x14ac:dyDescent="0.25">
      <c r="A9" s="1" t="s">
        <v>12</v>
      </c>
      <c r="B9" s="2">
        <v>1.6746531985089339</v>
      </c>
      <c r="C9" s="2">
        <v>1.3270226972261456</v>
      </c>
      <c r="D9" s="2">
        <v>1.1299938956094575</v>
      </c>
      <c r="E9" s="2">
        <v>1.5014833119392978</v>
      </c>
    </row>
    <row r="10" spans="1:16" x14ac:dyDescent="0.25">
      <c r="A10" s="1" t="s">
        <v>13</v>
      </c>
      <c r="B10" s="2">
        <v>-5.3700577784666255</v>
      </c>
      <c r="C10" s="2">
        <v>-5.0775718796097769</v>
      </c>
      <c r="D10" s="2">
        <v>-5.9273796782810191</v>
      </c>
      <c r="E10" s="2">
        <v>-5.7085153030992046</v>
      </c>
    </row>
    <row r="11" spans="1:16" x14ac:dyDescent="0.25">
      <c r="A11" s="1" t="s">
        <v>14</v>
      </c>
      <c r="B11" s="2">
        <v>13.925392576201649</v>
      </c>
      <c r="C11" s="2">
        <v>15.293977411215035</v>
      </c>
      <c r="D11" s="2">
        <v>13.798389771833634</v>
      </c>
      <c r="E11" s="2">
        <v>13.045073935778184</v>
      </c>
    </row>
    <row r="12" spans="1:16" x14ac:dyDescent="0.25">
      <c r="A12" s="1" t="s">
        <v>15</v>
      </c>
      <c r="B12" s="3">
        <v>170000</v>
      </c>
      <c r="C12" s="3">
        <v>170000</v>
      </c>
      <c r="D12" s="3">
        <v>170000</v>
      </c>
      <c r="E12" s="3">
        <v>170000</v>
      </c>
    </row>
    <row r="13" spans="1:16" x14ac:dyDescent="0.25">
      <c r="A13" s="1" t="s">
        <v>16</v>
      </c>
      <c r="B13" s="3">
        <v>0</v>
      </c>
      <c r="C13" s="3">
        <v>0</v>
      </c>
      <c r="D13" s="3">
        <v>0</v>
      </c>
      <c r="E13" s="3">
        <v>1</v>
      </c>
    </row>
    <row r="15" spans="1:16" x14ac:dyDescent="0.25">
      <c r="A15" s="12" t="s">
        <v>21</v>
      </c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4"/>
    </row>
    <row r="16" spans="1:16" x14ac:dyDescent="0.25">
      <c r="A16" s="15" t="s">
        <v>20</v>
      </c>
      <c r="B16" s="15"/>
      <c r="C16" s="15"/>
      <c r="D16" s="15"/>
      <c r="E16" s="12" t="s">
        <v>22</v>
      </c>
      <c r="F16" s="13"/>
      <c r="G16" s="13"/>
      <c r="H16" s="14"/>
      <c r="I16" s="12" t="s">
        <v>23</v>
      </c>
      <c r="J16" s="13"/>
      <c r="K16" s="13"/>
      <c r="L16" s="14"/>
      <c r="M16" s="15" t="s">
        <v>24</v>
      </c>
      <c r="N16" s="15"/>
      <c r="O16" s="15"/>
      <c r="P16" s="15"/>
    </row>
    <row r="17" spans="1:16" x14ac:dyDescent="0.25">
      <c r="A17" s="5" t="s">
        <v>0</v>
      </c>
      <c r="B17" s="5" t="s">
        <v>17</v>
      </c>
      <c r="C17" s="5" t="s">
        <v>19</v>
      </c>
      <c r="D17" s="5" t="s">
        <v>18</v>
      </c>
      <c r="E17" s="5" t="s">
        <v>0</v>
      </c>
      <c r="F17" s="5" t="s">
        <v>17</v>
      </c>
      <c r="G17" s="5" t="s">
        <v>19</v>
      </c>
      <c r="H17" s="5" t="s">
        <v>18</v>
      </c>
      <c r="I17" s="5" t="s">
        <v>0</v>
      </c>
      <c r="J17" s="5" t="s">
        <v>17</v>
      </c>
      <c r="K17" s="5" t="s">
        <v>19</v>
      </c>
      <c r="L17" s="5" t="s">
        <v>18</v>
      </c>
      <c r="M17" s="5" t="s">
        <v>0</v>
      </c>
      <c r="N17" s="5" t="s">
        <v>17</v>
      </c>
      <c r="O17" s="5" t="s">
        <v>19</v>
      </c>
      <c r="P17" s="5" t="s">
        <v>18</v>
      </c>
    </row>
    <row r="18" spans="1:16" x14ac:dyDescent="0.25">
      <c r="A18" s="5">
        <v>41093</v>
      </c>
      <c r="B18" s="5">
        <v>146.9</v>
      </c>
      <c r="C18" s="5">
        <v>0.25</v>
      </c>
      <c r="D18" s="5" t="s">
        <v>51</v>
      </c>
      <c r="E18" s="5">
        <v>15105</v>
      </c>
      <c r="F18" s="5">
        <v>94.144999999999996</v>
      </c>
      <c r="G18" s="5">
        <v>4.5</v>
      </c>
      <c r="H18" s="5" t="s">
        <v>51</v>
      </c>
      <c r="I18" s="5">
        <v>101828</v>
      </c>
      <c r="J18" s="5">
        <v>168.51</v>
      </c>
      <c r="K18" s="5">
        <v>2</v>
      </c>
      <c r="L18" s="5" t="s">
        <v>51</v>
      </c>
      <c r="M18" s="5">
        <v>39089</v>
      </c>
      <c r="N18" s="5">
        <v>78.180000000000007</v>
      </c>
      <c r="O18" s="5">
        <v>7</v>
      </c>
      <c r="P18" s="5" t="s">
        <v>51</v>
      </c>
    </row>
    <row r="19" spans="1:16" x14ac:dyDescent="0.25">
      <c r="A19" s="5">
        <v>41108</v>
      </c>
      <c r="B19" s="5">
        <v>211.32</v>
      </c>
      <c r="C19" s="5">
        <v>-1.25</v>
      </c>
      <c r="D19" s="5" t="s">
        <v>51</v>
      </c>
      <c r="E19" s="5">
        <v>85727</v>
      </c>
      <c r="F19" s="5">
        <v>111.76</v>
      </c>
      <c r="G19" s="5">
        <v>3.75</v>
      </c>
      <c r="H19" s="5" t="s">
        <v>51</v>
      </c>
      <c r="I19" s="5"/>
      <c r="J19" s="5"/>
      <c r="K19" s="5"/>
      <c r="L19" s="5"/>
      <c r="M19" s="5">
        <v>42799</v>
      </c>
      <c r="N19" s="5">
        <v>108.65</v>
      </c>
      <c r="O19" s="5">
        <v>3</v>
      </c>
      <c r="P19" s="5" t="s">
        <v>51</v>
      </c>
    </row>
    <row r="20" spans="1:16" x14ac:dyDescent="0.25">
      <c r="A20" s="5">
        <v>104387</v>
      </c>
      <c r="B20" s="5">
        <v>71.701999999999998</v>
      </c>
      <c r="C20" s="5">
        <v>5</v>
      </c>
      <c r="D20" s="5" t="s">
        <v>51</v>
      </c>
      <c r="E20" s="5">
        <v>105378</v>
      </c>
      <c r="F20" s="5">
        <v>55.95</v>
      </c>
      <c r="G20" s="5">
        <v>14.25</v>
      </c>
      <c r="H20" s="5" t="s">
        <v>50</v>
      </c>
      <c r="I20" s="5"/>
      <c r="J20" s="5"/>
      <c r="K20" s="5"/>
      <c r="L20" s="5"/>
      <c r="M20" s="5">
        <v>48612</v>
      </c>
      <c r="N20" s="5">
        <v>75.12</v>
      </c>
      <c r="O20" s="5">
        <v>9.75</v>
      </c>
      <c r="P20" s="5" t="s">
        <v>51</v>
      </c>
    </row>
    <row r="21" spans="1:16" x14ac:dyDescent="0.25">
      <c r="A21" s="5">
        <v>144427</v>
      </c>
      <c r="B21" s="5">
        <v>171.32</v>
      </c>
      <c r="C21" s="5">
        <v>0</v>
      </c>
      <c r="D21" s="5" t="s">
        <v>51</v>
      </c>
      <c r="E21" s="5">
        <v>111696</v>
      </c>
      <c r="F21" s="5">
        <v>237.98</v>
      </c>
      <c r="G21" s="5">
        <v>-5</v>
      </c>
      <c r="H21" s="5" t="s">
        <v>51</v>
      </c>
      <c r="I21" s="5"/>
      <c r="J21" s="5"/>
      <c r="K21" s="5"/>
      <c r="L21" s="5"/>
      <c r="M21" s="5">
        <v>53652</v>
      </c>
      <c r="N21" s="5">
        <v>192.83</v>
      </c>
      <c r="O21" s="5">
        <v>-4</v>
      </c>
      <c r="P21" s="5" t="s">
        <v>51</v>
      </c>
    </row>
    <row r="22" spans="1:16" x14ac:dyDescent="0.25">
      <c r="A22" s="5">
        <v>157625</v>
      </c>
      <c r="B22" s="5">
        <v>164.53</v>
      </c>
      <c r="C22" s="5">
        <v>3</v>
      </c>
      <c r="D22" s="5" t="s">
        <v>51</v>
      </c>
      <c r="E22" s="5">
        <v>111705</v>
      </c>
      <c r="F22" s="5">
        <v>166.48</v>
      </c>
      <c r="G22" s="5">
        <v>3.75</v>
      </c>
      <c r="H22" s="5" t="s">
        <v>51</v>
      </c>
      <c r="I22" s="5"/>
      <c r="J22" s="5"/>
      <c r="K22" s="5"/>
      <c r="L22" s="5"/>
      <c r="M22" s="5">
        <v>88695</v>
      </c>
      <c r="N22" s="5">
        <v>229.5</v>
      </c>
      <c r="O22" s="5">
        <v>-2.75</v>
      </c>
      <c r="P22" s="5" t="s">
        <v>51</v>
      </c>
    </row>
    <row r="23" spans="1:16" x14ac:dyDescent="0.25">
      <c r="A23" s="5"/>
      <c r="B23" s="5"/>
      <c r="C23" s="5"/>
      <c r="D23" s="5"/>
      <c r="E23" s="5">
        <v>140298</v>
      </c>
      <c r="F23" s="5">
        <v>201.52</v>
      </c>
      <c r="G23" s="5">
        <v>-6.5</v>
      </c>
      <c r="H23" s="5" t="s">
        <v>51</v>
      </c>
      <c r="I23" s="5"/>
      <c r="J23" s="5"/>
      <c r="K23" s="5"/>
      <c r="L23" s="5"/>
      <c r="M23" s="5">
        <v>128727</v>
      </c>
      <c r="N23" s="5">
        <v>203.42</v>
      </c>
      <c r="O23" s="5">
        <v>-2.25</v>
      </c>
      <c r="P23" s="5" t="s">
        <v>51</v>
      </c>
    </row>
    <row r="24" spans="1:16" x14ac:dyDescent="0.25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</row>
    <row r="25" spans="1:16" x14ac:dyDescent="0.2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</row>
    <row r="26" spans="1:16" x14ac:dyDescent="0.25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</row>
    <row r="27" spans="1:16" x14ac:dyDescent="0.25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</row>
    <row r="28" spans="1:16" x14ac:dyDescent="0.2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</row>
    <row r="29" spans="1:16" x14ac:dyDescent="0.25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</row>
    <row r="30" spans="1:16" x14ac:dyDescent="0.25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</row>
    <row r="31" spans="1:16" x14ac:dyDescent="0.2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</row>
    <row r="32" spans="1:16" x14ac:dyDescent="0.25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</row>
    <row r="33" spans="1:16" x14ac:dyDescent="0.25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</row>
    <row r="34" spans="1:16" x14ac:dyDescent="0.25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</row>
    <row r="35" spans="1:16" x14ac:dyDescent="0.2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</row>
    <row r="36" spans="1:16" x14ac:dyDescent="0.25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</row>
    <row r="37" spans="1:16" x14ac:dyDescent="0.25">
      <c r="I37" s="5"/>
      <c r="J37" s="5"/>
      <c r="K37" s="5"/>
      <c r="L37" s="5"/>
    </row>
    <row r="38" spans="1:16" x14ac:dyDescent="0.25">
      <c r="I38" s="5"/>
      <c r="J38" s="5"/>
      <c r="K38" s="5"/>
      <c r="L38" s="5"/>
    </row>
    <row r="39" spans="1:16" x14ac:dyDescent="0.25">
      <c r="I39" s="5"/>
      <c r="J39" s="5"/>
      <c r="K39" s="5"/>
      <c r="L39" s="5"/>
    </row>
    <row r="40" spans="1:16" x14ac:dyDescent="0.25">
      <c r="I40" s="5"/>
      <c r="J40" s="5"/>
      <c r="K40" s="5"/>
      <c r="L40" s="5"/>
    </row>
  </sheetData>
  <sortState ref="M18:P23">
    <sortCondition ref="M18"/>
  </sortState>
  <mergeCells count="8">
    <mergeCell ref="A1:E1"/>
    <mergeCell ref="A2:E2"/>
    <mergeCell ref="A15:P15"/>
    <mergeCell ref="A16:D16"/>
    <mergeCell ref="E16:H16"/>
    <mergeCell ref="I16:L16"/>
    <mergeCell ref="M16:P16"/>
    <mergeCell ref="G1:K1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P38"/>
  <sheetViews>
    <sheetView zoomScaleNormal="100" workbookViewId="0">
      <selection activeCell="M22" sqref="M22:P69"/>
    </sheetView>
  </sheetViews>
  <sheetFormatPr defaultRowHeight="15" x14ac:dyDescent="0.25"/>
  <cols>
    <col min="1" max="1" width="12.28515625" bestFit="1" customWidth="1"/>
  </cols>
  <sheetData>
    <row r="1" spans="1:16" ht="15.75" x14ac:dyDescent="0.25">
      <c r="A1" s="11" t="s">
        <v>1</v>
      </c>
      <c r="B1" s="11"/>
      <c r="C1" s="11"/>
      <c r="D1" s="11"/>
      <c r="E1" s="11"/>
      <c r="G1" s="12" t="s">
        <v>27</v>
      </c>
      <c r="H1" s="13"/>
      <c r="I1" s="13"/>
      <c r="J1" s="13"/>
      <c r="K1" s="14"/>
    </row>
    <row r="2" spans="1:16" ht="15.75" x14ac:dyDescent="0.25">
      <c r="A2" s="11" t="s">
        <v>27</v>
      </c>
      <c r="B2" s="11"/>
      <c r="C2" s="11"/>
      <c r="D2" s="11"/>
      <c r="E2" s="11"/>
      <c r="G2" s="6" t="s">
        <v>29</v>
      </c>
      <c r="H2" s="6"/>
      <c r="I2" s="6"/>
      <c r="J2" s="6"/>
      <c r="K2" s="6"/>
    </row>
    <row r="3" spans="1:16" x14ac:dyDescent="0.25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G3" s="6" t="s">
        <v>30</v>
      </c>
      <c r="H3" s="6" t="s">
        <v>31</v>
      </c>
      <c r="I3" s="6" t="s">
        <v>32</v>
      </c>
      <c r="J3" s="6" t="s">
        <v>33</v>
      </c>
      <c r="K3" s="6" t="s">
        <v>34</v>
      </c>
    </row>
    <row r="4" spans="1:16" x14ac:dyDescent="0.25">
      <c r="A4" s="1" t="s">
        <v>7</v>
      </c>
      <c r="B4" s="2">
        <v>37.910603213074673</v>
      </c>
      <c r="C4" s="2">
        <v>39.218948216428835</v>
      </c>
      <c r="D4" s="2">
        <v>45.840701753560232</v>
      </c>
      <c r="E4" s="2">
        <v>41.467943228075256</v>
      </c>
      <c r="G4" s="6">
        <v>1</v>
      </c>
      <c r="H4" s="6">
        <f>COUNTIF(D18:D93,"PP")</f>
        <v>0</v>
      </c>
      <c r="I4" s="6">
        <f>COUNTIF(D18:D93,"MFB2")</f>
        <v>0</v>
      </c>
      <c r="J4" s="6">
        <f>COUNTIF(D18:D93,"PP&amp;MFB2")</f>
        <v>7</v>
      </c>
      <c r="K4" s="6">
        <f>SUM(H4:J4)</f>
        <v>7</v>
      </c>
    </row>
    <row r="5" spans="1:16" x14ac:dyDescent="0.25">
      <c r="A5" s="1" t="s">
        <v>8</v>
      </c>
      <c r="B5" s="2">
        <v>3.5495375453876221</v>
      </c>
      <c r="C5" s="2">
        <v>3.0539914433464084</v>
      </c>
      <c r="D5" s="2">
        <v>3.3025241335987188</v>
      </c>
      <c r="E5" s="2">
        <v>3.7195544043179556</v>
      </c>
      <c r="G5" s="6">
        <v>2</v>
      </c>
      <c r="H5" s="6">
        <f>COUNTIF(H18:H96,"PP")</f>
        <v>0</v>
      </c>
      <c r="I5" s="6">
        <f>COUNTIF(H18:H96,"MFB2")</f>
        <v>0</v>
      </c>
      <c r="J5" s="6">
        <f>COUNTIF(H18:H96,"PP&amp;MFB2")</f>
        <v>4</v>
      </c>
      <c r="K5" s="6">
        <f t="shared" ref="K5:K7" si="0">SUM(H5:J5)</f>
        <v>4</v>
      </c>
    </row>
    <row r="6" spans="1:16" x14ac:dyDescent="0.25">
      <c r="A6" s="1" t="s">
        <v>9</v>
      </c>
      <c r="B6" s="2">
        <v>5.1340537144867158</v>
      </c>
      <c r="C6" s="2">
        <v>5.8001441202265989</v>
      </c>
      <c r="D6" s="2">
        <v>6.2295039062233206</v>
      </c>
      <c r="E6" s="2">
        <v>5.4158995579051066</v>
      </c>
      <c r="G6" s="6">
        <v>3</v>
      </c>
      <c r="H6" s="6">
        <f>COUNTIF(L18:L97,"PP")</f>
        <v>0</v>
      </c>
      <c r="I6" s="6">
        <f>COUNTIF(L18:L97,"MFB2")</f>
        <v>0</v>
      </c>
      <c r="J6" s="6">
        <f>COUNTIF(L18:L97,"PP&amp;MFB2")</f>
        <v>3</v>
      </c>
      <c r="K6" s="6">
        <f t="shared" si="0"/>
        <v>3</v>
      </c>
    </row>
    <row r="7" spans="1:16" x14ac:dyDescent="0.25">
      <c r="A7" s="1" t="s">
        <v>10</v>
      </c>
      <c r="B7" s="2">
        <v>56.134119632682058</v>
      </c>
      <c r="C7" s="2">
        <v>56.932538729776851</v>
      </c>
      <c r="D7" s="2">
        <v>66.413788744210237</v>
      </c>
      <c r="E7" s="2">
        <v>61.612676282024864</v>
      </c>
      <c r="G7" s="6">
        <v>4</v>
      </c>
      <c r="H7" s="6">
        <f>COUNTIF(P18:P96,"PP")</f>
        <v>0</v>
      </c>
      <c r="I7" s="6">
        <f>COUNTIF(P18:P96,"MFB2")</f>
        <v>1</v>
      </c>
      <c r="J7" s="6">
        <f>COUNTIF(P18:P96,"PP&amp;MFB2")</f>
        <v>4</v>
      </c>
      <c r="K7" s="6">
        <f t="shared" si="0"/>
        <v>5</v>
      </c>
    </row>
    <row r="8" spans="1:16" x14ac:dyDescent="0.25">
      <c r="A8" s="1" t="s">
        <v>11</v>
      </c>
      <c r="B8" s="2">
        <v>22.984561128987664</v>
      </c>
      <c r="C8" s="2">
        <v>21.955696016376855</v>
      </c>
      <c r="D8" s="2">
        <v>20.161380789072748</v>
      </c>
      <c r="E8" s="2">
        <v>21.561094443954232</v>
      </c>
    </row>
    <row r="9" spans="1:16" x14ac:dyDescent="0.25">
      <c r="A9" s="1" t="s">
        <v>12</v>
      </c>
      <c r="B9" s="2">
        <v>1.7171003142284453</v>
      </c>
      <c r="C9" s="2">
        <v>1.2964263168501198</v>
      </c>
      <c r="D9" s="2">
        <v>1.1340365066809757</v>
      </c>
      <c r="E9" s="2">
        <v>1.4898872232527935</v>
      </c>
    </row>
    <row r="10" spans="1:16" x14ac:dyDescent="0.25">
      <c r="A10" s="1" t="s">
        <v>13</v>
      </c>
      <c r="B10" s="2">
        <v>-5.8527260620571067</v>
      </c>
      <c r="C10" s="2">
        <v>-5.0746282514214096</v>
      </c>
      <c r="D10" s="2">
        <v>-5.7677400898891742</v>
      </c>
      <c r="E10" s="2">
        <v>-6.171729379052012</v>
      </c>
    </row>
    <row r="11" spans="1:16" x14ac:dyDescent="0.25">
      <c r="A11" s="1" t="s">
        <v>14</v>
      </c>
      <c r="B11" s="2">
        <v>12.934843368736395</v>
      </c>
      <c r="C11" s="2">
        <v>15.376814403003033</v>
      </c>
      <c r="D11" s="2">
        <v>13.620552966091012</v>
      </c>
      <c r="E11" s="2">
        <v>12.365913696730741</v>
      </c>
    </row>
    <row r="12" spans="1:16" x14ac:dyDescent="0.25">
      <c r="A12" s="1" t="s">
        <v>15</v>
      </c>
      <c r="B12" s="3">
        <v>170000</v>
      </c>
      <c r="C12" s="3">
        <v>170000</v>
      </c>
      <c r="D12" s="3">
        <v>170000</v>
      </c>
      <c r="E12" s="3">
        <v>170000</v>
      </c>
    </row>
    <row r="13" spans="1:16" x14ac:dyDescent="0.25">
      <c r="A13" s="1" t="s">
        <v>16</v>
      </c>
      <c r="B13" s="3">
        <v>4</v>
      </c>
      <c r="C13" s="3">
        <v>0</v>
      </c>
      <c r="D13" s="3">
        <v>0</v>
      </c>
      <c r="E13" s="3">
        <v>0</v>
      </c>
    </row>
    <row r="15" spans="1:16" x14ac:dyDescent="0.25">
      <c r="A15" s="12" t="s">
        <v>21</v>
      </c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4"/>
    </row>
    <row r="16" spans="1:16" x14ac:dyDescent="0.25">
      <c r="A16" s="15" t="s">
        <v>20</v>
      </c>
      <c r="B16" s="15"/>
      <c r="C16" s="15"/>
      <c r="D16" s="15"/>
      <c r="E16" s="12" t="s">
        <v>22</v>
      </c>
      <c r="F16" s="13"/>
      <c r="G16" s="13"/>
      <c r="H16" s="14"/>
      <c r="I16" s="12" t="s">
        <v>23</v>
      </c>
      <c r="J16" s="13"/>
      <c r="K16" s="13"/>
      <c r="L16" s="14"/>
      <c r="M16" s="15" t="s">
        <v>24</v>
      </c>
      <c r="N16" s="15"/>
      <c r="O16" s="15"/>
      <c r="P16" s="15"/>
    </row>
    <row r="17" spans="1:16" x14ac:dyDescent="0.25">
      <c r="A17" s="5" t="s">
        <v>0</v>
      </c>
      <c r="B17" s="5" t="s">
        <v>17</v>
      </c>
      <c r="C17" s="5" t="s">
        <v>19</v>
      </c>
      <c r="D17" s="5" t="s">
        <v>18</v>
      </c>
      <c r="E17" s="5" t="s">
        <v>0</v>
      </c>
      <c r="F17" s="5" t="s">
        <v>17</v>
      </c>
      <c r="G17" s="5" t="s">
        <v>19</v>
      </c>
      <c r="H17" s="5" t="s">
        <v>18</v>
      </c>
      <c r="I17" s="5" t="s">
        <v>0</v>
      </c>
      <c r="J17" s="5" t="s">
        <v>17</v>
      </c>
      <c r="K17" s="5" t="s">
        <v>19</v>
      </c>
      <c r="L17" s="5" t="s">
        <v>18</v>
      </c>
      <c r="M17" s="5" t="s">
        <v>0</v>
      </c>
      <c r="N17" s="5" t="s">
        <v>17</v>
      </c>
      <c r="O17" s="5" t="s">
        <v>19</v>
      </c>
      <c r="P17" s="5" t="s">
        <v>18</v>
      </c>
    </row>
    <row r="18" spans="1:16" x14ac:dyDescent="0.25">
      <c r="A18" s="5">
        <v>15837</v>
      </c>
      <c r="B18" s="5">
        <v>122.05</v>
      </c>
      <c r="C18" s="5">
        <v>1.5</v>
      </c>
      <c r="D18" s="5" t="s">
        <v>51</v>
      </c>
      <c r="E18" s="5">
        <v>18953</v>
      </c>
      <c r="F18" s="5">
        <v>202.64</v>
      </c>
      <c r="G18" s="5">
        <v>0</v>
      </c>
      <c r="H18" s="5" t="s">
        <v>51</v>
      </c>
      <c r="I18" s="5">
        <v>108911</v>
      </c>
      <c r="J18" s="5">
        <v>80.385999999999996</v>
      </c>
      <c r="K18" s="5">
        <v>8</v>
      </c>
      <c r="L18" s="5" t="s">
        <v>51</v>
      </c>
      <c r="M18" s="5">
        <v>11477</v>
      </c>
      <c r="N18" s="5">
        <v>161.97999999999999</v>
      </c>
      <c r="O18" s="5">
        <v>4.25</v>
      </c>
      <c r="P18" s="5" t="s">
        <v>51</v>
      </c>
    </row>
    <row r="19" spans="1:16" x14ac:dyDescent="0.25">
      <c r="A19" s="5">
        <v>19353</v>
      </c>
      <c r="B19" s="5">
        <v>251.56</v>
      </c>
      <c r="C19" s="5">
        <v>0</v>
      </c>
      <c r="D19" s="5" t="s">
        <v>51</v>
      </c>
      <c r="E19" s="5">
        <v>64617</v>
      </c>
      <c r="F19" s="5">
        <v>143.81</v>
      </c>
      <c r="G19" s="5">
        <v>2.25</v>
      </c>
      <c r="H19" s="5" t="s">
        <v>51</v>
      </c>
      <c r="I19" s="5">
        <v>160022</v>
      </c>
      <c r="J19" s="5">
        <v>287.63</v>
      </c>
      <c r="K19" s="5">
        <v>-7</v>
      </c>
      <c r="L19" s="5" t="s">
        <v>51</v>
      </c>
      <c r="M19" s="5">
        <v>44821</v>
      </c>
      <c r="N19" s="5">
        <v>295.97000000000003</v>
      </c>
      <c r="O19" s="5">
        <v>-3.75</v>
      </c>
      <c r="P19" s="5" t="s">
        <v>51</v>
      </c>
    </row>
    <row r="20" spans="1:16" x14ac:dyDescent="0.25">
      <c r="A20" s="5">
        <v>30778</v>
      </c>
      <c r="B20" s="5">
        <v>170.1</v>
      </c>
      <c r="C20" s="5">
        <v>-1</v>
      </c>
      <c r="D20" s="5" t="s">
        <v>51</v>
      </c>
      <c r="E20" s="5">
        <v>73013</v>
      </c>
      <c r="F20" s="5">
        <v>173.43</v>
      </c>
      <c r="G20" s="5">
        <v>0.25</v>
      </c>
      <c r="H20" s="5" t="s">
        <v>51</v>
      </c>
      <c r="I20" s="5">
        <v>160346</v>
      </c>
      <c r="J20" s="5">
        <v>92.61</v>
      </c>
      <c r="K20" s="5">
        <v>6.25</v>
      </c>
      <c r="L20" s="5" t="s">
        <v>51</v>
      </c>
      <c r="M20" s="5">
        <v>93437</v>
      </c>
      <c r="N20" s="5">
        <v>59.301000000000002</v>
      </c>
      <c r="O20" s="5">
        <v>11</v>
      </c>
      <c r="P20" s="5" t="s">
        <v>50</v>
      </c>
    </row>
    <row r="21" spans="1:16" x14ac:dyDescent="0.25">
      <c r="A21" s="5">
        <v>73846</v>
      </c>
      <c r="B21" s="5">
        <v>133.88</v>
      </c>
      <c r="C21" s="5">
        <v>1</v>
      </c>
      <c r="D21" s="5" t="s">
        <v>51</v>
      </c>
      <c r="E21" s="5">
        <v>124153</v>
      </c>
      <c r="F21" s="5">
        <v>284.81</v>
      </c>
      <c r="G21" s="5">
        <v>-1</v>
      </c>
      <c r="H21" s="5" t="s">
        <v>51</v>
      </c>
      <c r="I21" s="5"/>
      <c r="J21" s="5"/>
      <c r="K21" s="5"/>
      <c r="L21" s="5"/>
      <c r="M21" s="5">
        <v>119483</v>
      </c>
      <c r="N21" s="5">
        <v>288.24</v>
      </c>
      <c r="O21" s="5">
        <v>1</v>
      </c>
      <c r="P21" s="5" t="s">
        <v>51</v>
      </c>
    </row>
    <row r="22" spans="1:16" x14ac:dyDescent="0.25">
      <c r="A22" s="5">
        <v>145589</v>
      </c>
      <c r="B22" s="5">
        <v>158.88</v>
      </c>
      <c r="C22" s="5">
        <v>-1</v>
      </c>
      <c r="D22" s="5" t="s">
        <v>51</v>
      </c>
      <c r="E22" s="5"/>
      <c r="F22" s="5"/>
      <c r="G22" s="5"/>
      <c r="H22" s="5"/>
      <c r="I22" s="5"/>
      <c r="J22" s="5"/>
      <c r="K22" s="5"/>
      <c r="L22" s="5"/>
      <c r="M22" s="5">
        <v>124094</v>
      </c>
      <c r="N22" s="5">
        <v>130.47</v>
      </c>
      <c r="O22" s="5">
        <v>3</v>
      </c>
      <c r="P22" s="5" t="s">
        <v>51</v>
      </c>
    </row>
    <row r="23" spans="1:16" x14ac:dyDescent="0.25">
      <c r="A23" s="5">
        <v>146626</v>
      </c>
      <c r="B23" s="5">
        <v>297.64</v>
      </c>
      <c r="C23" s="5">
        <v>-7.75</v>
      </c>
      <c r="D23" s="5" t="s">
        <v>51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</row>
    <row r="24" spans="1:16" x14ac:dyDescent="0.25">
      <c r="A24" s="5">
        <v>147022</v>
      </c>
      <c r="B24" s="5">
        <v>254.88</v>
      </c>
      <c r="C24" s="5">
        <v>-5</v>
      </c>
      <c r="D24" s="5" t="s">
        <v>51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</row>
    <row r="25" spans="1:16" x14ac:dyDescent="0.2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</row>
    <row r="26" spans="1:16" x14ac:dyDescent="0.25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</row>
    <row r="27" spans="1:16" x14ac:dyDescent="0.25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</row>
    <row r="28" spans="1:16" x14ac:dyDescent="0.2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</row>
    <row r="29" spans="1:16" x14ac:dyDescent="0.25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</row>
    <row r="30" spans="1:16" x14ac:dyDescent="0.25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</row>
    <row r="31" spans="1:16" x14ac:dyDescent="0.2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</row>
    <row r="32" spans="1:16" x14ac:dyDescent="0.25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</row>
    <row r="33" spans="1:16" x14ac:dyDescent="0.25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</row>
    <row r="34" spans="1:16" x14ac:dyDescent="0.25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</row>
    <row r="35" spans="1:16" x14ac:dyDescent="0.25"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</row>
    <row r="36" spans="1:16" x14ac:dyDescent="0.25"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</row>
    <row r="37" spans="1:16" x14ac:dyDescent="0.25"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</row>
    <row r="38" spans="1:16" x14ac:dyDescent="0.25">
      <c r="I38" s="5"/>
      <c r="J38" s="5"/>
      <c r="K38" s="5"/>
      <c r="L38" s="5"/>
    </row>
  </sheetData>
  <sortState ref="M18:P22">
    <sortCondition ref="M18"/>
  </sortState>
  <mergeCells count="8">
    <mergeCell ref="A1:E1"/>
    <mergeCell ref="A2:E2"/>
    <mergeCell ref="A15:P15"/>
    <mergeCell ref="A16:D16"/>
    <mergeCell ref="E16:H16"/>
    <mergeCell ref="I16:L16"/>
    <mergeCell ref="M16:P16"/>
    <mergeCell ref="G1:K1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P40"/>
  <sheetViews>
    <sheetView zoomScaleNormal="100" workbookViewId="0">
      <selection activeCell="M25" sqref="M25:P72"/>
    </sheetView>
  </sheetViews>
  <sheetFormatPr defaultRowHeight="15" x14ac:dyDescent="0.25"/>
  <cols>
    <col min="1" max="1" width="12.28515625" bestFit="1" customWidth="1"/>
  </cols>
  <sheetData>
    <row r="1" spans="1:16" ht="15.75" x14ac:dyDescent="0.25">
      <c r="A1" s="11" t="s">
        <v>1</v>
      </c>
      <c r="B1" s="11"/>
      <c r="C1" s="11"/>
      <c r="D1" s="11"/>
      <c r="E1" s="11"/>
      <c r="G1" s="12" t="s">
        <v>28</v>
      </c>
      <c r="H1" s="13"/>
      <c r="I1" s="13"/>
      <c r="J1" s="13"/>
      <c r="K1" s="14"/>
    </row>
    <row r="2" spans="1:16" ht="15.75" x14ac:dyDescent="0.25">
      <c r="A2" s="11" t="s">
        <v>28</v>
      </c>
      <c r="B2" s="11"/>
      <c r="C2" s="11"/>
      <c r="D2" s="11"/>
      <c r="E2" s="11"/>
      <c r="G2" s="6" t="s">
        <v>29</v>
      </c>
      <c r="H2" s="6"/>
      <c r="I2" s="6"/>
      <c r="J2" s="6"/>
      <c r="K2" s="6"/>
    </row>
    <row r="3" spans="1:16" x14ac:dyDescent="0.25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G3" s="6" t="s">
        <v>30</v>
      </c>
      <c r="H3" s="6" t="s">
        <v>31</v>
      </c>
      <c r="I3" s="6" t="s">
        <v>32</v>
      </c>
      <c r="J3" s="6" t="s">
        <v>33</v>
      </c>
      <c r="K3" s="6" t="s">
        <v>34</v>
      </c>
    </row>
    <row r="4" spans="1:16" x14ac:dyDescent="0.25">
      <c r="A4" s="1" t="s">
        <v>7</v>
      </c>
      <c r="B4" s="2">
        <v>37.792146489959045</v>
      </c>
      <c r="C4" s="2">
        <v>39.205652093602097</v>
      </c>
      <c r="D4" s="2">
        <v>45.82704858263908</v>
      </c>
      <c r="E4" s="2">
        <v>41.665113381138738</v>
      </c>
      <c r="G4" s="6">
        <v>1</v>
      </c>
      <c r="H4" s="6">
        <f>COUNTIF(D18:D98,"PP")</f>
        <v>0</v>
      </c>
      <c r="I4" s="6">
        <f>COUNTIF(D18:D98,"MFB2")</f>
        <v>0</v>
      </c>
      <c r="J4" s="6">
        <f>COUNTIF(D18:D98,"PP&amp;MFB2")</f>
        <v>2</v>
      </c>
      <c r="K4" s="6">
        <f>SUM(H4:J4)</f>
        <v>2</v>
      </c>
    </row>
    <row r="5" spans="1:16" x14ac:dyDescent="0.25">
      <c r="A5" s="1" t="s">
        <v>8</v>
      </c>
      <c r="B5" s="2">
        <v>3.4225293883818133</v>
      </c>
      <c r="C5" s="2">
        <v>3.1287701886300403</v>
      </c>
      <c r="D5" s="2">
        <v>3.3685068747989986</v>
      </c>
      <c r="E5" s="2">
        <v>3.7973949129244597</v>
      </c>
      <c r="G5" s="6">
        <v>2</v>
      </c>
      <c r="H5" s="6">
        <f>COUNTIF(H18:H94,"PP")</f>
        <v>0</v>
      </c>
      <c r="I5" s="6">
        <f>COUNTIF(H18:H94,"MFB2")</f>
        <v>0</v>
      </c>
      <c r="J5" s="6">
        <f>COUNTIF(H18:H94,"PP&amp;MFB2")</f>
        <v>6</v>
      </c>
      <c r="K5" s="6">
        <f t="shared" ref="K5:K7" si="0">SUM(H5:J5)</f>
        <v>6</v>
      </c>
    </row>
    <row r="6" spans="1:16" x14ac:dyDescent="0.25">
      <c r="A6" s="1" t="s">
        <v>9</v>
      </c>
      <c r="B6" s="2">
        <v>5.4176554009702622</v>
      </c>
      <c r="C6" s="2">
        <v>5.7864272143024689</v>
      </c>
      <c r="D6" s="2">
        <v>6.160199412130118</v>
      </c>
      <c r="E6" s="2">
        <v>5.4524926941316396</v>
      </c>
      <c r="G6" s="6">
        <v>3</v>
      </c>
      <c r="H6" s="6">
        <f>COUNTIF(L18:L99,"PP")</f>
        <v>0</v>
      </c>
      <c r="I6" s="6">
        <f>COUNTIF(L18:L99,"MFB2")</f>
        <v>0</v>
      </c>
      <c r="J6" s="6">
        <f>COUNTIF(L18:L99,"PP&amp;MFB2")</f>
        <v>1</v>
      </c>
      <c r="K6" s="6">
        <f t="shared" si="0"/>
        <v>1</v>
      </c>
    </row>
    <row r="7" spans="1:16" x14ac:dyDescent="0.25">
      <c r="A7" s="1" t="s">
        <v>10</v>
      </c>
      <c r="B7" s="2">
        <v>56.334231315905228</v>
      </c>
      <c r="C7" s="2">
        <v>57.310053060389237</v>
      </c>
      <c r="D7" s="2">
        <v>66.577722652532131</v>
      </c>
      <c r="E7" s="2">
        <v>62.370381400592009</v>
      </c>
      <c r="G7" s="6">
        <v>4</v>
      </c>
      <c r="H7" s="6">
        <f>COUNTIF(P18:P93,"PP")</f>
        <v>0</v>
      </c>
      <c r="I7" s="6">
        <f>COUNTIF(P18:P93,"MFB2")</f>
        <v>1</v>
      </c>
      <c r="J7" s="6">
        <f>COUNTIF(P18:P93,"PP&amp;MFB2")</f>
        <v>7</v>
      </c>
      <c r="K7" s="6">
        <f t="shared" si="0"/>
        <v>8</v>
      </c>
    </row>
    <row r="8" spans="1:16" x14ac:dyDescent="0.25">
      <c r="A8" s="1" t="s">
        <v>11</v>
      </c>
      <c r="B8" s="2">
        <v>22.701622960270122</v>
      </c>
      <c r="C8" s="2">
        <v>21.805706377872159</v>
      </c>
      <c r="D8" s="2">
        <v>19.99594703498256</v>
      </c>
      <c r="E8" s="2">
        <v>21.366370182126218</v>
      </c>
    </row>
    <row r="9" spans="1:16" x14ac:dyDescent="0.25">
      <c r="A9" s="1" t="s">
        <v>12</v>
      </c>
      <c r="B9" s="2">
        <v>1.7078891734278723</v>
      </c>
      <c r="C9" s="2">
        <v>1.3677963881346027</v>
      </c>
      <c r="D9" s="2">
        <v>1.2166626074031459</v>
      </c>
      <c r="E9" s="2">
        <v>1.5574817944418946</v>
      </c>
    </row>
    <row r="10" spans="1:16" x14ac:dyDescent="0.25">
      <c r="A10" s="1" t="s">
        <v>13</v>
      </c>
      <c r="B10" s="2">
        <v>-5.2809621065873777</v>
      </c>
      <c r="C10" s="2">
        <v>-4.9049562004571401</v>
      </c>
      <c r="D10" s="2">
        <v>-5.5639749138405739</v>
      </c>
      <c r="E10" s="2">
        <v>-5.7026419136114566</v>
      </c>
    </row>
    <row r="11" spans="1:16" x14ac:dyDescent="0.25">
      <c r="A11" s="1" t="s">
        <v>14</v>
      </c>
      <c r="B11" s="2">
        <v>13.68232495314669</v>
      </c>
      <c r="C11" s="2">
        <v>15.096725002928459</v>
      </c>
      <c r="D11" s="2">
        <v>13.226466808783593</v>
      </c>
      <c r="E11" s="2">
        <v>12.484609221455086</v>
      </c>
    </row>
    <row r="12" spans="1:16" x14ac:dyDescent="0.25">
      <c r="A12" s="1" t="s">
        <v>15</v>
      </c>
      <c r="B12" s="3">
        <v>170000</v>
      </c>
      <c r="C12" s="3">
        <v>170000</v>
      </c>
      <c r="D12" s="3">
        <v>170000</v>
      </c>
      <c r="E12" s="3">
        <v>170000</v>
      </c>
    </row>
    <row r="13" spans="1:16" x14ac:dyDescent="0.25">
      <c r="A13" s="1" t="s">
        <v>16</v>
      </c>
      <c r="B13" s="3">
        <v>1</v>
      </c>
      <c r="C13" s="3">
        <v>0</v>
      </c>
      <c r="D13" s="3">
        <v>0</v>
      </c>
      <c r="E13" s="3">
        <v>0</v>
      </c>
    </row>
    <row r="15" spans="1:16" x14ac:dyDescent="0.25">
      <c r="A15" s="12" t="s">
        <v>21</v>
      </c>
      <c r="B15" s="13"/>
      <c r="C15" s="13"/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4"/>
    </row>
    <row r="16" spans="1:16" x14ac:dyDescent="0.25">
      <c r="A16" s="15" t="s">
        <v>20</v>
      </c>
      <c r="B16" s="15"/>
      <c r="C16" s="15"/>
      <c r="D16" s="15"/>
      <c r="E16" s="12" t="s">
        <v>22</v>
      </c>
      <c r="F16" s="13"/>
      <c r="G16" s="13"/>
      <c r="H16" s="14"/>
      <c r="I16" s="12" t="s">
        <v>23</v>
      </c>
      <c r="J16" s="13"/>
      <c r="K16" s="13"/>
      <c r="L16" s="14"/>
      <c r="M16" s="15" t="s">
        <v>24</v>
      </c>
      <c r="N16" s="15"/>
      <c r="O16" s="15"/>
      <c r="P16" s="15"/>
    </row>
    <row r="17" spans="1:16" x14ac:dyDescent="0.25">
      <c r="A17" s="5" t="s">
        <v>0</v>
      </c>
      <c r="B17" s="5" t="s">
        <v>17</v>
      </c>
      <c r="C17" s="5" t="s">
        <v>19</v>
      </c>
      <c r="D17" s="5" t="s">
        <v>18</v>
      </c>
      <c r="E17" s="5" t="s">
        <v>0</v>
      </c>
      <c r="F17" s="5" t="s">
        <v>17</v>
      </c>
      <c r="G17" s="5" t="s">
        <v>19</v>
      </c>
      <c r="H17" s="5" t="s">
        <v>18</v>
      </c>
      <c r="I17" s="5" t="s">
        <v>0</v>
      </c>
      <c r="J17" s="5" t="s">
        <v>17</v>
      </c>
      <c r="K17" s="5" t="s">
        <v>19</v>
      </c>
      <c r="L17" s="5" t="s">
        <v>18</v>
      </c>
      <c r="M17" s="5" t="s">
        <v>0</v>
      </c>
      <c r="N17" s="5" t="s">
        <v>17</v>
      </c>
      <c r="O17" s="5" t="s">
        <v>19</v>
      </c>
      <c r="P17" s="5" t="s">
        <v>18</v>
      </c>
    </row>
    <row r="18" spans="1:16" x14ac:dyDescent="0.25">
      <c r="A18" s="5">
        <v>59241</v>
      </c>
      <c r="B18" s="5">
        <v>104.5</v>
      </c>
      <c r="C18" s="5">
        <v>2.5</v>
      </c>
      <c r="D18" s="5" t="s">
        <v>51</v>
      </c>
      <c r="E18" s="5">
        <v>1811</v>
      </c>
      <c r="F18" s="5">
        <v>105.69</v>
      </c>
      <c r="G18" s="5">
        <v>3</v>
      </c>
      <c r="H18" s="5" t="s">
        <v>51</v>
      </c>
      <c r="I18" s="5">
        <v>29357</v>
      </c>
      <c r="J18" s="5">
        <v>72.781999999999996</v>
      </c>
      <c r="K18" s="5">
        <v>8.5</v>
      </c>
      <c r="L18" s="5" t="s">
        <v>51</v>
      </c>
      <c r="M18" s="5">
        <v>9788</v>
      </c>
      <c r="N18" s="5">
        <v>73.438000000000002</v>
      </c>
      <c r="O18" s="5">
        <v>7</v>
      </c>
      <c r="P18" s="5" t="s">
        <v>51</v>
      </c>
    </row>
    <row r="19" spans="1:16" x14ac:dyDescent="0.25">
      <c r="A19" s="5">
        <v>142809</v>
      </c>
      <c r="B19" s="5">
        <v>167.52</v>
      </c>
      <c r="C19" s="5">
        <v>-4.5</v>
      </c>
      <c r="D19" s="5" t="s">
        <v>51</v>
      </c>
      <c r="E19" s="5">
        <v>10977</v>
      </c>
      <c r="F19" s="5">
        <v>75.53</v>
      </c>
      <c r="G19" s="5">
        <v>9</v>
      </c>
      <c r="H19" s="5" t="s">
        <v>51</v>
      </c>
      <c r="I19" s="5"/>
      <c r="J19" s="5"/>
      <c r="K19" s="5"/>
      <c r="L19" s="5"/>
      <c r="M19" s="5">
        <v>46575</v>
      </c>
      <c r="N19" s="5">
        <v>51.417000000000002</v>
      </c>
      <c r="O19" s="5">
        <v>11.5</v>
      </c>
      <c r="P19" s="5" t="s">
        <v>50</v>
      </c>
    </row>
    <row r="20" spans="1:16" x14ac:dyDescent="0.25">
      <c r="A20" s="5"/>
      <c r="B20" s="5"/>
      <c r="C20" s="5"/>
      <c r="D20" s="5"/>
      <c r="E20" s="5">
        <v>38052</v>
      </c>
      <c r="F20" s="5">
        <v>371.83</v>
      </c>
      <c r="G20" s="5">
        <v>-0.25</v>
      </c>
      <c r="H20" s="5" t="s">
        <v>51</v>
      </c>
      <c r="I20" s="5"/>
      <c r="J20" s="5"/>
      <c r="K20" s="5"/>
      <c r="L20" s="5"/>
      <c r="M20" s="5">
        <v>52339</v>
      </c>
      <c r="N20" s="5">
        <v>103.19</v>
      </c>
      <c r="O20" s="5">
        <v>2.5</v>
      </c>
      <c r="P20" s="5" t="s">
        <v>51</v>
      </c>
    </row>
    <row r="21" spans="1:16" x14ac:dyDescent="0.25">
      <c r="A21" s="5"/>
      <c r="B21" s="5"/>
      <c r="C21" s="5"/>
      <c r="D21" s="5"/>
      <c r="E21" s="5">
        <v>133149</v>
      </c>
      <c r="F21" s="5">
        <v>171.41</v>
      </c>
      <c r="G21" s="5">
        <v>2.25</v>
      </c>
      <c r="H21" s="5" t="s">
        <v>51</v>
      </c>
      <c r="I21" s="5"/>
      <c r="J21" s="5"/>
      <c r="K21" s="5"/>
      <c r="L21" s="5"/>
      <c r="M21" s="5">
        <v>78652</v>
      </c>
      <c r="N21" s="5">
        <v>93.697999999999993</v>
      </c>
      <c r="O21" s="5">
        <v>5.5</v>
      </c>
      <c r="P21" s="5" t="s">
        <v>51</v>
      </c>
    </row>
    <row r="22" spans="1:16" x14ac:dyDescent="0.25">
      <c r="A22" s="5"/>
      <c r="B22" s="5"/>
      <c r="C22" s="5"/>
      <c r="D22" s="5"/>
      <c r="E22" s="5">
        <v>136894</v>
      </c>
      <c r="F22" s="5">
        <v>234.92</v>
      </c>
      <c r="G22" s="5">
        <v>-0.5</v>
      </c>
      <c r="H22" s="5" t="s">
        <v>51</v>
      </c>
      <c r="I22" s="5"/>
      <c r="J22" s="5"/>
      <c r="K22" s="5"/>
      <c r="L22" s="5"/>
      <c r="M22" s="5">
        <v>115036</v>
      </c>
      <c r="N22" s="5">
        <v>90.227999999999994</v>
      </c>
      <c r="O22" s="5">
        <v>5.5</v>
      </c>
      <c r="P22" s="5" t="s">
        <v>51</v>
      </c>
    </row>
    <row r="23" spans="1:16" x14ac:dyDescent="0.25">
      <c r="A23" s="5"/>
      <c r="B23" s="5"/>
      <c r="C23" s="5"/>
      <c r="D23" s="5"/>
      <c r="E23" s="5">
        <v>155241</v>
      </c>
      <c r="F23" s="5">
        <v>176.7</v>
      </c>
      <c r="G23" s="5">
        <v>-7</v>
      </c>
      <c r="H23" s="5" t="s">
        <v>51</v>
      </c>
      <c r="I23" s="5"/>
      <c r="J23" s="5"/>
      <c r="K23" s="5"/>
      <c r="L23" s="5"/>
      <c r="M23" s="5">
        <v>117147</v>
      </c>
      <c r="N23" s="5">
        <v>75.658000000000001</v>
      </c>
      <c r="O23" s="5">
        <v>8</v>
      </c>
      <c r="P23" s="5" t="s">
        <v>51</v>
      </c>
    </row>
    <row r="24" spans="1:16" x14ac:dyDescent="0.25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>
        <v>151616</v>
      </c>
      <c r="N24" s="5">
        <v>148.1</v>
      </c>
      <c r="O24" s="5">
        <v>3.25</v>
      </c>
      <c r="P24" s="5" t="s">
        <v>51</v>
      </c>
    </row>
    <row r="25" spans="1:16" x14ac:dyDescent="0.25">
      <c r="A25" s="5"/>
      <c r="B25" s="5"/>
      <c r="C25" s="5"/>
      <c r="D25" s="5"/>
      <c r="E25" s="5"/>
      <c r="F25" s="5"/>
      <c r="G25" s="5"/>
      <c r="H25" s="5"/>
      <c r="I25" s="5"/>
      <c r="J25" s="5"/>
      <c r="K25" s="5"/>
      <c r="L25" s="5"/>
      <c r="M25" s="5">
        <v>158118</v>
      </c>
      <c r="N25" s="5">
        <v>241.34</v>
      </c>
      <c r="O25" s="5">
        <v>-6</v>
      </c>
      <c r="P25" s="5" t="s">
        <v>51</v>
      </c>
    </row>
    <row r="26" spans="1:16" x14ac:dyDescent="0.25">
      <c r="A26" s="5"/>
      <c r="B26" s="5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</row>
    <row r="27" spans="1:16" x14ac:dyDescent="0.25">
      <c r="A27" s="5"/>
      <c r="B27" s="5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</row>
    <row r="28" spans="1:16" x14ac:dyDescent="0.25">
      <c r="A28" s="5"/>
      <c r="B28" s="5"/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</row>
    <row r="29" spans="1:16" x14ac:dyDescent="0.25">
      <c r="A29" s="5"/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</row>
    <row r="30" spans="1:16" x14ac:dyDescent="0.25">
      <c r="A30" s="5"/>
      <c r="B30" s="5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</row>
    <row r="31" spans="1:16" x14ac:dyDescent="0.25">
      <c r="A31" s="5"/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</row>
    <row r="32" spans="1:16" x14ac:dyDescent="0.25">
      <c r="A32" s="5"/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</row>
    <row r="33" spans="1:16" x14ac:dyDescent="0.25">
      <c r="A33" s="5"/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</row>
    <row r="34" spans="1:16" x14ac:dyDescent="0.25">
      <c r="A34" s="5"/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</row>
    <row r="35" spans="1:16" x14ac:dyDescent="0.25">
      <c r="A35" s="5"/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</row>
    <row r="36" spans="1:16" x14ac:dyDescent="0.25">
      <c r="A36" s="5"/>
      <c r="B36" s="5"/>
      <c r="C36" s="5"/>
      <c r="D36" s="5"/>
      <c r="I36" s="5"/>
      <c r="J36" s="5"/>
      <c r="K36" s="5"/>
      <c r="L36" s="5"/>
    </row>
    <row r="37" spans="1:16" x14ac:dyDescent="0.25">
      <c r="A37" s="5"/>
      <c r="B37" s="5"/>
      <c r="C37" s="5"/>
      <c r="D37" s="5"/>
      <c r="I37" s="5"/>
      <c r="J37" s="5"/>
      <c r="K37" s="5"/>
      <c r="L37" s="5"/>
    </row>
    <row r="38" spans="1:16" x14ac:dyDescent="0.25">
      <c r="A38" s="5"/>
      <c r="B38" s="5"/>
      <c r="C38" s="5"/>
      <c r="D38" s="5"/>
      <c r="I38" s="5"/>
      <c r="J38" s="5"/>
      <c r="K38" s="5"/>
      <c r="L38" s="5"/>
    </row>
    <row r="39" spans="1:16" x14ac:dyDescent="0.25">
      <c r="A39" s="5"/>
      <c r="B39" s="5"/>
      <c r="C39" s="5"/>
      <c r="D39" s="5"/>
      <c r="I39" s="5"/>
      <c r="J39" s="5"/>
      <c r="K39" s="5"/>
      <c r="L39" s="5"/>
    </row>
    <row r="40" spans="1:16" x14ac:dyDescent="0.25">
      <c r="I40" s="5"/>
      <c r="J40" s="5"/>
      <c r="K40" s="5"/>
      <c r="L40" s="5"/>
    </row>
  </sheetData>
  <sortState ref="M18:P25">
    <sortCondition ref="M18"/>
  </sortState>
  <mergeCells count="8">
    <mergeCell ref="A1:E1"/>
    <mergeCell ref="A2:E2"/>
    <mergeCell ref="A15:P15"/>
    <mergeCell ref="A16:D16"/>
    <mergeCell ref="E16:H16"/>
    <mergeCell ref="I16:L16"/>
    <mergeCell ref="M16:P16"/>
    <mergeCell ref="G1:K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All Iterations</vt:lpstr>
      <vt:lpstr>Summary Iteration 1</vt:lpstr>
      <vt:lpstr>Summary Iteration 2</vt:lpstr>
      <vt:lpstr>Summary Iteration 3</vt:lpstr>
      <vt:lpstr>Summary Iteration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Shue, Matthew</dc:creator>
  <cp:lastModifiedBy>Rich Grundza</cp:lastModifiedBy>
  <cp:lastPrinted>2019-04-12T18:28:57Z</cp:lastPrinted>
  <dcterms:created xsi:type="dcterms:W3CDTF">2019-04-03T19:16:05Z</dcterms:created>
  <dcterms:modified xsi:type="dcterms:W3CDTF">2019-08-21T19:24:41Z</dcterms:modified>
</cp:coreProperties>
</file>