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<sst xmlns="http://schemas.openxmlformats.org/spreadsheetml/2006/main" count="155" uniqueCount="58">
  <si>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</si>
  <si>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</si>
  <si>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</si>
  <si>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</si>
  <si>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</si>
  <si>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</si>
  <si>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</si>
  <si>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</si>
  <si>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</si>
  <si>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</si>
  <si>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</si>
  <si>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</si>
  <si>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</si>
  <si>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</si>
  <si>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</si>
  <si>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</si>
  <si>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</si>
  <si>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</si>
  <si>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</si>
  <si>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</si>
  <si>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</si>
  <si>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</si>
  <si>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</si>
  <si>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</si>
  <si>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</si>
  <si>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</si>
  <si>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</si>
  <si>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</si>
  <si>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</si>
  <si>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</si>
  <si>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</si>
  <si>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</si>
  <si>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</si>
  <si>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</si>
  <si>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</si>
  <si>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HILLS</t>
  </si>
  <si>
    <t>CUNNIFF</t>
  </si>
  <si>
    <t>1B</t>
  </si>
  <si>
    <t>2B</t>
  </si>
  <si>
    <t>3B</t>
  </si>
  <si>
    <t>4B</t>
  </si>
  <si>
    <t>September 24,2002</t>
  </si>
  <si>
    <t>ADAMS</t>
  </si>
  <si>
    <t>TSCHIRHART</t>
  </si>
  <si>
    <t>CAPRONI</t>
  </si>
  <si>
    <t>HSU</t>
  </si>
  <si>
    <t>WALKER</t>
  </si>
  <si>
    <t>KOBRINETZ</t>
  </si>
  <si>
    <t>KIRKPATRICK</t>
  </si>
  <si>
    <t>MACH</t>
  </si>
  <si>
    <t>RODRIGUEZ</t>
  </si>
  <si>
    <t>LOPEZ</t>
  </si>
  <si>
    <t>CASTILLO</t>
  </si>
  <si>
    <t>GARCIA, P</t>
  </si>
  <si>
    <t>RAMIREZ</t>
  </si>
  <si>
    <t>BROWN</t>
  </si>
  <si>
    <t>GARCIA, O</t>
  </si>
  <si>
    <t>VIERA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</si>
</sst>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41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2" t="s">
        <v>37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16</v>
      </c>
      <c r="B8" s="30">
        <v>0.69</v>
      </c>
      <c r="C8" s="30">
        <v>3.62</v>
      </c>
      <c r="D8" s="30">
        <v>8.99</v>
      </c>
      <c r="E8" s="30">
        <v>1</v>
      </c>
      <c r="F8" s="30">
        <v>7.27</v>
      </c>
      <c r="G8" s="30">
        <v>1.08</v>
      </c>
      <c r="H8" s="30">
        <v>9.08</v>
      </c>
      <c r="I8" s="30">
        <v>9.8</v>
      </c>
      <c r="J8" s="10">
        <f>IF(ISERR(AVERAGE(H8:I8)),"",AVERAGE(H8:I8))</f>
        <v>9.440000000000001</v>
      </c>
      <c r="K8" s="30">
        <f>IF(ISBLANK(A8),"",weighting!$B$2*B8+weighting!$C$2*C8+weighting!$D$2*D8+weighting!$E$2*E8+weighting!$F$2*F8+weighting!$G$2*G8+weighting!$J$2*J8)</f>
        <v>5.577499999999999</v>
      </c>
    </row>
    <row r="9" spans="1:11" ht="12.75">
      <c r="A9" s="18" t="s">
        <v>35</v>
      </c>
      <c r="B9" s="30">
        <v>0.44</v>
      </c>
      <c r="C9" s="30">
        <v>4</v>
      </c>
      <c r="D9" s="30">
        <v>8.73</v>
      </c>
      <c r="E9" s="30">
        <v>1.02</v>
      </c>
      <c r="F9" s="30">
        <v>7.28</v>
      </c>
      <c r="G9" s="30">
        <v>0.88</v>
      </c>
      <c r="H9" s="30">
        <v>9.17</v>
      </c>
      <c r="I9" s="30">
        <v>9.9</v>
      </c>
      <c r="J9" s="10">
        <f aca="true" t="shared" si="0" ref="J9:J27">IF(ISERR(AVERAGE(H9:I9)),"",AVERAGE(H9:I9))</f>
        <v>9.535</v>
      </c>
      <c r="K9" s="30">
        <f>IF(ISBLANK(A9),"",weighting!$B$2*B9+weighting!$C$2*C9+weighting!$D$2*D9+weighting!$E$2*E9+weighting!$F$2*F9+weighting!$G$2*G9+weighting!$J$2*J9)</f>
        <v>5.546500000000001</v>
      </c>
    </row>
    <row r="10" spans="1:11" ht="12.75">
      <c r="A10" s="18" t="s">
        <v>42</v>
      </c>
      <c r="B10" s="30">
        <v>0.59</v>
      </c>
      <c r="C10" s="30">
        <v>4.2</v>
      </c>
      <c r="D10" s="30">
        <v>9</v>
      </c>
      <c r="E10" s="30">
        <v>1.45</v>
      </c>
      <c r="F10" s="30">
        <v>7.58</v>
      </c>
      <c r="G10" s="30">
        <v>0.75</v>
      </c>
      <c r="H10" s="30">
        <v>9.3</v>
      </c>
      <c r="I10" s="30">
        <v>9.87</v>
      </c>
      <c r="J10" s="10">
        <f t="shared" si="0"/>
        <v>9.585</v>
      </c>
      <c r="K10" s="30">
        <f>IF(ISBLANK(A10),"",weighting!$B$2*B10+weighting!$C$2*C10+weighting!$D$2*D10+weighting!$E$2*E10+weighting!$F$2*F10+weighting!$G$2*G10+weighting!$J$2*J10)</f>
        <v>5.7745</v>
      </c>
    </row>
    <row r="11" spans="1:11" ht="12.75">
      <c r="A11" s="18" t="s">
        <v>36</v>
      </c>
      <c r="B11" s="30">
        <v>0.66</v>
      </c>
      <c r="C11" s="30">
        <v>4.32</v>
      </c>
      <c r="D11" s="30">
        <v>9.37</v>
      </c>
      <c r="E11" s="30">
        <v>1.23</v>
      </c>
      <c r="F11" s="30">
        <v>7.64</v>
      </c>
      <c r="G11" s="30">
        <v>0.9</v>
      </c>
      <c r="H11" s="30">
        <v>9.27</v>
      </c>
      <c r="I11" s="30">
        <v>9.91</v>
      </c>
      <c r="J11" s="10">
        <f t="shared" si="0"/>
        <v>9.59</v>
      </c>
      <c r="K11" s="30">
        <f>IF(ISBLANK(A11),"",weighting!$B$2*B11+weighting!$C$2*C11+weighting!$D$2*D11+weighting!$E$2*E11+weighting!$F$2*F11+weighting!$G$2*G11+weighting!$J$2*J11)</f>
        <v>5.8645</v>
      </c>
    </row>
    <row r="12" spans="1:11" ht="12.75">
      <c r="A12" s="18" t="s">
        <v>43</v>
      </c>
      <c r="B12" s="30">
        <v>0.75</v>
      </c>
      <c r="C12" s="30">
        <v>4.02</v>
      </c>
      <c r="D12" s="30">
        <v>8.82</v>
      </c>
      <c r="E12" s="30">
        <v>1.09</v>
      </c>
      <c r="F12" s="30">
        <v>8.15</v>
      </c>
      <c r="G12" s="30">
        <v>0.82</v>
      </c>
      <c r="H12" s="30">
        <v>9.25</v>
      </c>
      <c r="I12" s="30">
        <v>9.8</v>
      </c>
      <c r="J12" s="10">
        <f t="shared" si="0"/>
        <v>9.525</v>
      </c>
      <c r="K12" s="30">
        <f>IF(ISBLANK(A12),"",weighting!$B$2*B12+weighting!$C$2*C12+weighting!$D$2*D12+weighting!$E$2*E12+weighting!$F$2*F12+weighting!$G$2*G12+weighting!$J$2*J12)</f>
        <v>5.846499999999999</v>
      </c>
    </row>
    <row r="13" spans="1:11" ht="12.75">
      <c r="A13" s="18" t="s">
        <v>44</v>
      </c>
      <c r="B13" s="30">
        <v>0.68</v>
      </c>
      <c r="C13" s="30">
        <v>3.69</v>
      </c>
      <c r="D13" s="30">
        <v>7.99</v>
      </c>
      <c r="E13" s="30">
        <v>1.26</v>
      </c>
      <c r="F13" s="30">
        <v>7.74</v>
      </c>
      <c r="G13" s="30">
        <v>0.75</v>
      </c>
      <c r="H13" s="30">
        <v>8.68</v>
      </c>
      <c r="I13" s="30">
        <v>9.7</v>
      </c>
      <c r="J13" s="10">
        <f t="shared" si="0"/>
        <v>9.19</v>
      </c>
      <c r="K13" s="30">
        <f>IF(ISBLANK(A13),"",weighting!$B$2*B13+weighting!$C$2*C13+weighting!$D$2*D13+weighting!$E$2*E13+weighting!$F$2*F13+weighting!$G$2*G13+weighting!$J$2*J13)</f>
        <v>5.506</v>
      </c>
    </row>
    <row r="14" spans="1:11" ht="12.75">
      <c r="A14" s="18" t="s">
        <v>45</v>
      </c>
      <c r="B14" s="30">
        <v>0.6</v>
      </c>
      <c r="C14" s="30">
        <v>3.3</v>
      </c>
      <c r="D14" s="30">
        <v>7.99</v>
      </c>
      <c r="E14" s="30">
        <v>1.38</v>
      </c>
      <c r="F14" s="30">
        <v>6.14</v>
      </c>
      <c r="G14" s="30">
        <v>0.75</v>
      </c>
      <c r="H14" s="30">
        <v>8.95</v>
      </c>
      <c r="I14" s="30">
        <v>9.45</v>
      </c>
      <c r="J14" s="10">
        <f t="shared" si="0"/>
        <v>9.2</v>
      </c>
      <c r="K14" s="30">
        <f>IF(ISBLANK(A14),"",weighting!$B$2*B14+weighting!$C$2*C14+weighting!$D$2*D14+weighting!$E$2*E14+weighting!$F$2*F14+weighting!$G$2*G14+weighting!$J$2*J14)</f>
        <v>5.002</v>
      </c>
    </row>
    <row r="15" spans="1:11" ht="12.75">
      <c r="A15" s="18" t="s">
        <v>46</v>
      </c>
      <c r="B15" s="30">
        <v>0.68</v>
      </c>
      <c r="C15" s="30">
        <v>3</v>
      </c>
      <c r="D15" s="30">
        <v>8.53</v>
      </c>
      <c r="E15" s="30">
        <v>1.26</v>
      </c>
      <c r="F15" s="30">
        <v>8.15</v>
      </c>
      <c r="G15" s="30">
        <v>0.8</v>
      </c>
      <c r="H15" s="30">
        <v>8.96</v>
      </c>
      <c r="I15" s="30">
        <v>9.67</v>
      </c>
      <c r="J15" s="10">
        <f t="shared" si="0"/>
        <v>9.315000000000001</v>
      </c>
      <c r="K15" s="30">
        <f>IF(ISBLANK(A15),"",weighting!$B$2*B15+weighting!$C$2*C15+weighting!$D$2*D15+weighting!$E$2*E15+weighting!$F$2*F15+weighting!$G$2*G15+weighting!$J$2*J15)</f>
        <v>5.685499999999999</v>
      </c>
    </row>
    <row r="16" spans="1:11" ht="12.75">
      <c r="A16" s="18" t="s">
        <v>47</v>
      </c>
      <c r="B16" s="30">
        <v>0.73</v>
      </c>
      <c r="C16" s="30">
        <v>4.56</v>
      </c>
      <c r="D16" s="30">
        <v>8.72</v>
      </c>
      <c r="E16" s="30">
        <v>1.39</v>
      </c>
      <c r="F16" s="30">
        <v>7.96</v>
      </c>
      <c r="G16" s="30">
        <v>0.82</v>
      </c>
      <c r="H16" s="30">
        <v>9.2</v>
      </c>
      <c r="I16" s="30">
        <v>9.7</v>
      </c>
      <c r="J16" s="10">
        <f t="shared" si="0"/>
        <v>9.45</v>
      </c>
      <c r="K16" s="30">
        <f>IF(ISBLANK(A16),"",weighting!$B$2*B16+weighting!$C$2*C16+weighting!$D$2*D16+weighting!$E$2*E16+weighting!$F$2*F16+weighting!$G$2*G16+weighting!$J$2*J16)</f>
        <v>5.86</v>
      </c>
    </row>
    <row r="17" spans="1:11" ht="12.75">
      <c r="A17" s="18" t="s">
        <v>48</v>
      </c>
      <c r="B17" s="30">
        <v>0.735</v>
      </c>
      <c r="C17" s="30">
        <v>4.98</v>
      </c>
      <c r="D17" s="30">
        <v>8.98</v>
      </c>
      <c r="E17" s="30">
        <v>0.7425</v>
      </c>
      <c r="F17" s="30">
        <v>8.2365</v>
      </c>
      <c r="G17" s="30">
        <v>0.75</v>
      </c>
      <c r="H17" s="30">
        <v>9.5</v>
      </c>
      <c r="I17" s="30">
        <v>9.9</v>
      </c>
      <c r="J17" s="10">
        <f t="shared" si="0"/>
        <v>9.7</v>
      </c>
      <c r="K17" s="30">
        <f>IF(ISBLANK(A17),"",weighting!$B$2*B17+weighting!$C$2*C17+weighting!$D$2*D17+weighting!$E$2*E17+weighting!$F$2*F17+weighting!$G$2*G17+weighting!$J$2*J17)</f>
        <v>5.958074999999999</v>
      </c>
    </row>
    <row r="18" spans="1:11" ht="12.75">
      <c r="A18" s="18" t="s">
        <v>49</v>
      </c>
      <c r="B18" s="30">
        <v>0.64</v>
      </c>
      <c r="C18" s="30">
        <v>3.99</v>
      </c>
      <c r="D18" s="30">
        <v>8.13</v>
      </c>
      <c r="E18" s="30">
        <v>1.86</v>
      </c>
      <c r="F18" s="30">
        <v>7.41</v>
      </c>
      <c r="G18" s="30">
        <v>1.2</v>
      </c>
      <c r="H18" s="30">
        <v>9.5</v>
      </c>
      <c r="I18" s="30">
        <v>9.9</v>
      </c>
      <c r="J18" s="10">
        <f t="shared" si="0"/>
        <v>9.7</v>
      </c>
      <c r="K18" s="30">
        <f>IF(ISBLANK(A18),"",weighting!$B$2*B18+weighting!$C$2*C18+weighting!$D$2*D18+weighting!$E$2*E18+weighting!$F$2*F18+weighting!$G$2*G18+weighting!$J$2*J18)</f>
        <v>5.649</v>
      </c>
    </row>
    <row r="19" spans="1:11" ht="12.75">
      <c r="A19" s="18" t="s">
        <v>50</v>
      </c>
      <c r="B19" s="30">
        <v>0.71</v>
      </c>
      <c r="C19" s="30">
        <v>3.78</v>
      </c>
      <c r="D19" s="30">
        <v>8.67</v>
      </c>
      <c r="E19" s="30">
        <v>1.41</v>
      </c>
      <c r="F19" s="30">
        <v>7.44</v>
      </c>
      <c r="G19" s="30">
        <v>0.79</v>
      </c>
      <c r="H19" s="30">
        <v>9.39</v>
      </c>
      <c r="I19" s="30">
        <v>9.75</v>
      </c>
      <c r="J19" s="10">
        <f t="shared" si="0"/>
        <v>9.57</v>
      </c>
      <c r="K19" s="30">
        <f>IF(ISBLANK(A19),"",weighting!$B$2*B19+weighting!$C$2*C19+weighting!$D$2*D19+weighting!$E$2*E19+weighting!$F$2*F19+weighting!$G$2*G19+weighting!$J$2*J19)</f>
        <v>5.627</v>
      </c>
    </row>
    <row r="20" spans="1:11" ht="12.75">
      <c r="A20" s="18" t="s">
        <v>51</v>
      </c>
      <c r="B20" s="30">
        <v>0.75</v>
      </c>
      <c r="C20" s="30">
        <v>3.12</v>
      </c>
      <c r="D20" s="30">
        <v>8.75</v>
      </c>
      <c r="E20" s="30">
        <v>1.14</v>
      </c>
      <c r="F20" s="30">
        <v>7.62</v>
      </c>
      <c r="G20" s="30">
        <v>1</v>
      </c>
      <c r="H20" s="30">
        <v>9.31</v>
      </c>
      <c r="I20" s="30">
        <v>9.86</v>
      </c>
      <c r="J20" s="10">
        <f t="shared" si="0"/>
        <v>9.585</v>
      </c>
      <c r="K20" s="30">
        <f>IF(ISBLANK(A20),"",weighting!$B$2*B20+weighting!$C$2*C20+weighting!$D$2*D20+weighting!$E$2*E20+weighting!$F$2*F20+weighting!$G$2*G20+weighting!$J$2*J20)</f>
        <v>5.614999999999999</v>
      </c>
    </row>
    <row r="21" spans="1:11" ht="12.75">
      <c r="A21" s="18" t="s">
        <v>52</v>
      </c>
      <c r="B21" s="30">
        <v>0.75</v>
      </c>
      <c r="C21" s="30">
        <v>3.79</v>
      </c>
      <c r="D21" s="30">
        <v>8.37</v>
      </c>
      <c r="E21" s="30">
        <v>1.18</v>
      </c>
      <c r="F21" s="30">
        <v>7.03</v>
      </c>
      <c r="G21" s="30">
        <v>0.78</v>
      </c>
      <c r="H21" s="30">
        <v>8.66</v>
      </c>
      <c r="I21" s="30">
        <v>9.85</v>
      </c>
      <c r="J21" s="10">
        <f t="shared" si="0"/>
        <v>9.254999999999999</v>
      </c>
      <c r="K21" s="30">
        <f>IF(ISBLANK(A21),"",weighting!$B$2*B21+weighting!$C$2*C21+weighting!$D$2*D21+weighting!$E$2*E21+weighting!$F$2*F21+weighting!$G$2*G21+weighting!$J$2*J21)</f>
        <v>5.380000000000001</v>
      </c>
    </row>
    <row r="22" spans="1:11" ht="12.75">
      <c r="A22" s="18" t="s">
        <v>53</v>
      </c>
      <c r="B22" s="30">
        <v>0.75</v>
      </c>
      <c r="C22" s="30">
        <v>3.7</v>
      </c>
      <c r="D22" s="30">
        <v>8.38</v>
      </c>
      <c r="E22" s="30">
        <v>1.28</v>
      </c>
      <c r="F22" s="30">
        <v>7.7</v>
      </c>
      <c r="G22" s="30">
        <v>1</v>
      </c>
      <c r="H22" s="30">
        <v>8.8</v>
      </c>
      <c r="I22" s="30">
        <v>9.79</v>
      </c>
      <c r="J22" s="10">
        <f t="shared" si="0"/>
        <v>9.295</v>
      </c>
      <c r="K22" s="30">
        <f>IF(ISBLANK(A22),"",weighting!$B$2*B22+weighting!$C$2*C22+weighting!$D$2*D22+weighting!$E$2*E22+weighting!$F$2*F22+weighting!$G$2*G22+weighting!$J$2*J22)</f>
        <v>5.615</v>
      </c>
    </row>
    <row r="23" spans="1:11" ht="12.75">
      <c r="A23" s="18" t="s">
        <v>54</v>
      </c>
      <c r="B23" s="30">
        <v>0.75</v>
      </c>
      <c r="C23" s="30">
        <v>4.6</v>
      </c>
      <c r="D23" s="30">
        <v>7.92</v>
      </c>
      <c r="E23" s="30">
        <v>1.5</v>
      </c>
      <c r="F23" s="30">
        <v>7.26</v>
      </c>
      <c r="G23" s="30">
        <v>0.94</v>
      </c>
      <c r="H23" s="30">
        <v>8.64</v>
      </c>
      <c r="I23" s="30">
        <v>9.88</v>
      </c>
      <c r="J23" s="10">
        <f t="shared" si="0"/>
        <v>9.260000000000002</v>
      </c>
      <c r="K23" s="30">
        <f>IF(ISBLANK(A23),"",weighting!$B$2*B23+weighting!$C$2*C23+weighting!$D$2*D23+weighting!$E$2*E23+weighting!$F$2*F23+weighting!$G$2*G23+weighting!$J$2*J23)</f>
        <v>5.504500000000001</v>
      </c>
    </row>
    <row r="24" spans="1:11" ht="12.75">
      <c r="A24" s="18" t="s">
        <v>55</v>
      </c>
      <c r="B24" s="30">
        <v>0.75</v>
      </c>
      <c r="C24" s="30">
        <v>4.3125</v>
      </c>
      <c r="D24" s="30">
        <v>8.265</v>
      </c>
      <c r="E24" s="30">
        <v>7.65</v>
      </c>
      <c r="F24" s="30">
        <v>7.5</v>
      </c>
      <c r="G24" s="30">
        <v>0.75</v>
      </c>
      <c r="H24" s="30">
        <v>9.25</v>
      </c>
      <c r="I24" s="30">
        <v>9.8</v>
      </c>
      <c r="J24" s="10">
        <f t="shared" si="0"/>
        <v>9.525</v>
      </c>
      <c r="K24" s="30">
        <f>IF(ISBLANK(A24),"",weighting!$B$2*B24+weighting!$C$2*C24+weighting!$D$2*D24+weighting!$E$2*E24+weighting!$F$2*F24+weighting!$G$2*G24+weighting!$J$2*J24)</f>
        <v>6.546750000000001</v>
      </c>
    </row>
    <row r="25" spans="1:11" ht="12.75">
      <c r="A25" s="18" t="s">
        <v>56</v>
      </c>
      <c r="B25" s="30">
        <v>0.75</v>
      </c>
      <c r="C25" s="30">
        <v>3.28</v>
      </c>
      <c r="D25" s="30">
        <v>8.65</v>
      </c>
      <c r="E25" s="30">
        <v>1.5</v>
      </c>
      <c r="F25" s="30">
        <v>7.48</v>
      </c>
      <c r="G25" s="30">
        <v>0.86</v>
      </c>
      <c r="H25" s="30">
        <v>9.02</v>
      </c>
      <c r="I25" s="30">
        <v>9.95</v>
      </c>
      <c r="J25" s="10">
        <f t="shared" si="0"/>
        <v>9.485</v>
      </c>
      <c r="K25" s="30">
        <f>IF(ISBLANK(A25),"",weighting!$B$2*B25+weighting!$C$2*C25+weighting!$D$2*D25+weighting!$E$2*E25+weighting!$F$2*F25+weighting!$G$2*G25+weighting!$J$2*J25)</f>
        <v>5.599000000000001</v>
      </c>
    </row>
    <row r="26" spans="1:11" ht="12.75">
      <c r="A26" s="18" t="s">
        <v>57</v>
      </c>
      <c r="B26" s="30">
        <v>0.41</v>
      </c>
      <c r="C26" s="30">
        <v>4.42</v>
      </c>
      <c r="D26" s="30">
        <v>9.23</v>
      </c>
      <c r="E26" s="30">
        <v>1.27</v>
      </c>
      <c r="F26" s="30">
        <v>7.7</v>
      </c>
      <c r="G26" s="30">
        <v>1.4</v>
      </c>
      <c r="H26" s="30">
        <v>9.24</v>
      </c>
      <c r="I26" s="30">
        <v>9.92</v>
      </c>
      <c r="J26" s="10">
        <f t="shared" si="0"/>
        <v>9.58</v>
      </c>
      <c r="K26" s="30">
        <f>IF(ISBLANK(A26),"",weighting!$B$2*B26+weighting!$C$2*C26+weighting!$D$2*D26+weighting!$E$2*E26+weighting!$F$2*F26+weighting!$G$2*G26+weighting!$J$2*J26)</f>
        <v>5.907</v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0.75</v>
      </c>
      <c r="C28" s="8">
        <f t="shared" si="1"/>
        <v>4.98</v>
      </c>
      <c r="D28" s="8">
        <f t="shared" si="1"/>
        <v>9.37</v>
      </c>
      <c r="E28" s="8">
        <f t="shared" si="1"/>
        <v>7.65</v>
      </c>
      <c r="F28" s="8">
        <f t="shared" si="1"/>
        <v>8.2365</v>
      </c>
      <c r="G28" s="8">
        <f t="shared" si="1"/>
        <v>1.4</v>
      </c>
      <c r="H28" s="8">
        <f t="shared" si="1"/>
        <v>9.5</v>
      </c>
      <c r="I28" s="8">
        <f t="shared" si="1"/>
        <v>9.95</v>
      </c>
      <c r="J28" s="8">
        <f>IF(COUNTBLANK(J8:J27)=20,"",MAX(J8:J27))</f>
        <v>9.7</v>
      </c>
      <c r="K28" s="8">
        <f>IF(COUNTBLANK(K8:K27)=20,"",MAX(K8:K27))</f>
        <v>6.546750000000001</v>
      </c>
    </row>
    <row r="29" spans="1:11" ht="12.75">
      <c r="A29" s="7" t="s">
        <v>1</v>
      </c>
      <c r="B29" s="8">
        <f aca="true" t="shared" si="2" ref="B29:K29">IF(COUNTBLANK(B8:B27)=20,"",MIN(B8:B27))</f>
        <v>0.41</v>
      </c>
      <c r="C29" s="8">
        <f t="shared" si="2"/>
        <v>3</v>
      </c>
      <c r="D29" s="8">
        <f t="shared" si="2"/>
        <v>7.92</v>
      </c>
      <c r="E29" s="8">
        <f t="shared" si="2"/>
        <v>0.7425</v>
      </c>
      <c r="F29" s="8">
        <f t="shared" si="2"/>
        <v>6.14</v>
      </c>
      <c r="G29" s="8">
        <f t="shared" si="2"/>
        <v>0.75</v>
      </c>
      <c r="H29" s="8">
        <f t="shared" si="2"/>
        <v>8.64</v>
      </c>
      <c r="I29" s="8">
        <f t="shared" si="2"/>
        <v>9.45</v>
      </c>
      <c r="J29" s="8">
        <f t="shared" si="2"/>
        <v>9.19</v>
      </c>
      <c r="K29" s="8">
        <f t="shared" si="2"/>
        <v>5.002</v>
      </c>
    </row>
    <row r="30" spans="1:11" ht="12.75">
      <c r="A30" s="7" t="s">
        <v>2</v>
      </c>
      <c r="B30" s="8">
        <f aca="true" t="shared" si="3" ref="B30:K30">IF(ISERR(AVERAGE(B8:B27)),"",AVERAGE(B8:B27))</f>
        <v>0.6744736842105263</v>
      </c>
      <c r="C30" s="8">
        <f t="shared" si="3"/>
        <v>3.9306578947368425</v>
      </c>
      <c r="D30" s="8">
        <f t="shared" si="3"/>
        <v>8.604473684210527</v>
      </c>
      <c r="E30" s="8">
        <f t="shared" si="3"/>
        <v>1.6111842105263159</v>
      </c>
      <c r="F30" s="8">
        <f t="shared" si="3"/>
        <v>7.541394736842105</v>
      </c>
      <c r="G30" s="8">
        <f t="shared" si="3"/>
        <v>0.8957894736842104</v>
      </c>
      <c r="H30" s="8">
        <f t="shared" si="3"/>
        <v>9.114210526315793</v>
      </c>
      <c r="I30" s="8">
        <f t="shared" si="3"/>
        <v>9.810526315789474</v>
      </c>
      <c r="J30" s="8">
        <f t="shared" si="3"/>
        <v>9.46236842105263</v>
      </c>
      <c r="K30" s="8">
        <f t="shared" si="3"/>
        <v>5.687596052631579</v>
      </c>
    </row>
    <row r="31" spans="1:11" ht="12.75">
      <c r="A31" s="7" t="s">
        <v>3</v>
      </c>
      <c r="B31" s="8">
        <f aca="true" t="shared" si="4" ref="B31:K31">IF(ISERR(STDEV(B8:B27)),"",STDEV(B8:B27))</f>
        <v>0.10199257512249048</v>
      </c>
      <c r="C31" s="8">
        <f t="shared" si="4"/>
        <v>0.5356925956344198</v>
      </c>
      <c r="D31" s="8">
        <f t="shared" si="4"/>
        <v>0.4217321910118599</v>
      </c>
      <c r="E31" s="8">
        <f t="shared" si="4"/>
        <v>1.4813287879705084</v>
      </c>
      <c r="F31" s="8">
        <f t="shared" si="4"/>
        <v>0.47057738113664227</v>
      </c>
      <c r="G31" s="8">
        <f t="shared" si="4"/>
        <v>0.17598345217263106</v>
      </c>
      <c r="H31" s="8">
        <f t="shared" si="4"/>
        <v>0.27010935623825183</v>
      </c>
      <c r="I31" s="8">
        <f t="shared" si="4"/>
        <v>0.1193255902614523</v>
      </c>
      <c r="J31" s="8">
        <f t="shared" si="4"/>
        <v>0.16256937340597238</v>
      </c>
      <c r="K31" s="8">
        <f t="shared" si="4"/>
        <v>0.30184678948737204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4" t="str">
        <f>B4</f>
        <v>1B</v>
      </c>
      <c r="C34" s="34"/>
      <c r="D34" s="34"/>
      <c r="E34" s="34"/>
      <c r="F34" s="34"/>
      <c r="G34" s="34"/>
      <c r="H34" s="34"/>
      <c r="I34" s="34"/>
      <c r="J34" s="34"/>
      <c r="K34" s="34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0.15222986350552384</v>
      </c>
      <c r="C38" s="10">
        <f t="shared" si="7"/>
        <v>-0.5799182166573177</v>
      </c>
      <c r="D38" s="10">
        <f t="shared" si="7"/>
        <v>0.9141496049056202</v>
      </c>
      <c r="E38" s="10">
        <f t="shared" si="7"/>
        <v>-0.41259186717330165</v>
      </c>
      <c r="F38" s="10">
        <f t="shared" si="7"/>
        <v>-0.5767271180492634</v>
      </c>
      <c r="G38" s="10">
        <f t="shared" si="7"/>
        <v>1.0467491348850704</v>
      </c>
      <c r="H38" s="10">
        <f t="shared" si="7"/>
        <v>-0.12665435508134323</v>
      </c>
      <c r="I38" s="10">
        <f t="shared" si="7"/>
        <v>-0.0882150741212278</v>
      </c>
      <c r="J38" s="10">
        <f t="shared" si="7"/>
        <v>-0.13759308155030148</v>
      </c>
      <c r="K38" s="10">
        <f t="shared" si="7"/>
        <v>-0.36474150617456325</v>
      </c>
      <c r="L38" s="10">
        <f aca="true" t="shared" si="8" ref="L38:L57">IF(ISERR(AVERAGE(B38:K38)),"",AVERAGE(B38:K38))</f>
        <v>-0.017331261551110404</v>
      </c>
      <c r="M38" s="10">
        <f aca="true" t="shared" si="9" ref="M38:M57">IF(ISERR(STDEV(B38:K38)),"",STDEV(B38:K38))</f>
        <v>0.5741144155757892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-2.2989289556512267</v>
      </c>
      <c r="C39" s="10">
        <f t="shared" si="7"/>
        <v>0.12944383743261526</v>
      </c>
      <c r="D39" s="10">
        <f t="shared" si="7"/>
        <v>0.2976446153856523</v>
      </c>
      <c r="E39" s="10">
        <f t="shared" si="7"/>
        <v>-0.39909047561025707</v>
      </c>
      <c r="F39" s="10">
        <f t="shared" si="7"/>
        <v>-0.5554766279049081</v>
      </c>
      <c r="G39" s="10">
        <f t="shared" si="7"/>
        <v>-0.08972135441871922</v>
      </c>
      <c r="H39" s="10">
        <f t="shared" si="7"/>
        <v>0.20654402520954435</v>
      </c>
      <c r="I39" s="10">
        <f t="shared" si="7"/>
        <v>0.7498281300304661</v>
      </c>
      <c r="J39" s="10">
        <f t="shared" si="7"/>
        <v>0.44677282950455904</v>
      </c>
      <c r="K39" s="10">
        <f t="shared" si="7"/>
        <v>-0.4674426150803276</v>
      </c>
      <c r="L39" s="10">
        <f t="shared" si="8"/>
        <v>-0.19804265911026014</v>
      </c>
      <c r="M39" s="10">
        <f t="shared" si="9"/>
        <v>0.8496471196127324</v>
      </c>
    </row>
    <row r="40" spans="1:13" ht="12.75">
      <c r="A40" s="22" t="str">
        <f t="shared" si="6"/>
        <v>ADAMS</v>
      </c>
      <c r="B40" s="10">
        <f t="shared" si="7"/>
        <v>-0.8282336641571765</v>
      </c>
      <c r="C40" s="10">
        <f t="shared" si="7"/>
        <v>0.502792286953633</v>
      </c>
      <c r="D40" s="10">
        <f t="shared" si="7"/>
        <v>0.9378613352717724</v>
      </c>
      <c r="E40" s="10">
        <f t="shared" si="7"/>
        <v>-0.10881055700479976</v>
      </c>
      <c r="F40" s="10">
        <f t="shared" si="7"/>
        <v>0.082038076425703</v>
      </c>
      <c r="G40" s="10">
        <f t="shared" si="7"/>
        <v>-0.8284271724661822</v>
      </c>
      <c r="H40" s="10">
        <f t="shared" si="7"/>
        <v>0.6878305745186079</v>
      </c>
      <c r="I40" s="10">
        <f t="shared" si="7"/>
        <v>0.4984151687849475</v>
      </c>
      <c r="J40" s="10">
        <f t="shared" si="7"/>
        <v>0.7543338353229148</v>
      </c>
      <c r="K40" s="10">
        <f t="shared" si="7"/>
        <v>0.2879074762266313</v>
      </c>
      <c r="L40" s="10">
        <f t="shared" si="8"/>
        <v>0.19857073598760516</v>
      </c>
      <c r="M40" s="10">
        <f t="shared" si="9"/>
        <v>0.6238190613410428</v>
      </c>
    </row>
    <row r="41" spans="1:13" ht="12.75">
      <c r="A41" s="22" t="str">
        <f t="shared" si="6"/>
        <v>CUNNIFF</v>
      </c>
      <c r="B41" s="10">
        <f t="shared" si="7"/>
        <v>-0.14190919479328548</v>
      </c>
      <c r="C41" s="10">
        <f t="shared" si="7"/>
        <v>0.7268013566662437</v>
      </c>
      <c r="D41" s="10">
        <f t="shared" si="7"/>
        <v>1.8151953588194178</v>
      </c>
      <c r="E41" s="10">
        <f t="shared" si="7"/>
        <v>-0.25732586419828957</v>
      </c>
      <c r="F41" s="10">
        <f t="shared" si="7"/>
        <v>0.20954101729182448</v>
      </c>
      <c r="G41" s="10">
        <f t="shared" si="7"/>
        <v>0.023925694511659802</v>
      </c>
      <c r="H41" s="10">
        <f t="shared" si="7"/>
        <v>0.5767644477549743</v>
      </c>
      <c r="I41" s="10">
        <f t="shared" si="7"/>
        <v>0.8336324504456339</v>
      </c>
      <c r="J41" s="10">
        <f t="shared" si="7"/>
        <v>0.7850899359047437</v>
      </c>
      <c r="K41" s="10">
        <f t="shared" si="7"/>
        <v>0.5860719859530634</v>
      </c>
      <c r="L41" s="10">
        <f t="shared" si="8"/>
        <v>0.5157787188355987</v>
      </c>
      <c r="M41" s="10">
        <f t="shared" si="9"/>
        <v>0.6038008411756995</v>
      </c>
    </row>
    <row r="42" spans="1:13" ht="12.75">
      <c r="A42" s="22" t="str">
        <f t="shared" si="6"/>
        <v>TSCHIRHART</v>
      </c>
      <c r="B42" s="10">
        <f t="shared" si="7"/>
        <v>0.7405079801031447</v>
      </c>
      <c r="C42" s="10">
        <f t="shared" si="7"/>
        <v>0.1667786823847162</v>
      </c>
      <c r="D42" s="10">
        <f t="shared" si="7"/>
        <v>0.5110501886810257</v>
      </c>
      <c r="E42" s="10">
        <f t="shared" si="7"/>
        <v>-0.3518356051396012</v>
      </c>
      <c r="F42" s="10">
        <f t="shared" si="7"/>
        <v>1.2933160146538656</v>
      </c>
      <c r="G42" s="10">
        <f t="shared" si="7"/>
        <v>-0.4306625012098563</v>
      </c>
      <c r="H42" s="10">
        <f t="shared" si="7"/>
        <v>0.5027203632458895</v>
      </c>
      <c r="I42" s="10">
        <f t="shared" si="7"/>
        <v>-0.0882150741212278</v>
      </c>
      <c r="J42" s="10">
        <f t="shared" si="7"/>
        <v>0.3852606283408901</v>
      </c>
      <c r="K42" s="10">
        <f t="shared" si="7"/>
        <v>0.5264390840077747</v>
      </c>
      <c r="L42" s="10">
        <f t="shared" si="8"/>
        <v>0.32553597609466217</v>
      </c>
      <c r="M42" s="10">
        <f t="shared" si="9"/>
        <v>0.5212805915482009</v>
      </c>
    </row>
    <row r="43" spans="1:13" ht="12.75">
      <c r="A43" s="22" t="str">
        <f t="shared" si="6"/>
        <v>CAPRONI</v>
      </c>
      <c r="B43" s="10">
        <f t="shared" si="7"/>
        <v>0.05418351073925478</v>
      </c>
      <c r="C43" s="10">
        <f t="shared" si="7"/>
        <v>-0.44924625932496187</v>
      </c>
      <c r="D43" s="10">
        <f t="shared" si="7"/>
        <v>-1.4570234317096429</v>
      </c>
      <c r="E43" s="10">
        <f t="shared" si="7"/>
        <v>-0.23707377685372275</v>
      </c>
      <c r="F43" s="10">
        <f t="shared" si="7"/>
        <v>0.4220459187353628</v>
      </c>
      <c r="G43" s="10">
        <f t="shared" si="7"/>
        <v>-0.8284271724661822</v>
      </c>
      <c r="H43" s="10">
        <f t="shared" si="7"/>
        <v>-1.6075360452630694</v>
      </c>
      <c r="I43" s="10">
        <f t="shared" si="7"/>
        <v>-0.9262582782729366</v>
      </c>
      <c r="J43" s="10">
        <f t="shared" si="7"/>
        <v>-1.675398110642069</v>
      </c>
      <c r="K43" s="10">
        <f t="shared" si="7"/>
        <v>-0.6016166444572244</v>
      </c>
      <c r="L43" s="10">
        <f t="shared" si="8"/>
        <v>-0.7306350289515192</v>
      </c>
      <c r="M43" s="10">
        <f t="shared" si="9"/>
        <v>0.708758393545275</v>
      </c>
    </row>
    <row r="44" spans="1:13" ht="12.75">
      <c r="A44" s="22" t="str">
        <f t="shared" si="6"/>
        <v>HSU</v>
      </c>
      <c r="B44" s="10">
        <f t="shared" si="7"/>
        <v>-0.7301873113909063</v>
      </c>
      <c r="C44" s="10">
        <f t="shared" si="7"/>
        <v>-1.177275735890946</v>
      </c>
      <c r="D44" s="10">
        <f t="shared" si="7"/>
        <v>-1.4570234317096429</v>
      </c>
      <c r="E44" s="10">
        <f t="shared" si="7"/>
        <v>-0.15606542747545565</v>
      </c>
      <c r="F44" s="10">
        <f t="shared" si="7"/>
        <v>-2.9780325043612335</v>
      </c>
      <c r="G44" s="10">
        <f t="shared" si="7"/>
        <v>-0.8284271724661822</v>
      </c>
      <c r="H44" s="10">
        <f t="shared" si="7"/>
        <v>-0.6079409043904067</v>
      </c>
      <c r="I44" s="10">
        <f t="shared" si="7"/>
        <v>-3.0213662886521786</v>
      </c>
      <c r="J44" s="10">
        <f t="shared" si="7"/>
        <v>-1.6138859094784</v>
      </c>
      <c r="K44" s="10">
        <f t="shared" si="7"/>
        <v>-2.2713378989252484</v>
      </c>
      <c r="L44" s="10">
        <f t="shared" si="8"/>
        <v>-1.48415425847406</v>
      </c>
      <c r="M44" s="10">
        <f t="shared" si="9"/>
        <v>0.9919736716502401</v>
      </c>
    </row>
    <row r="45" spans="1:13" ht="12.75">
      <c r="A45" s="22" t="str">
        <f t="shared" si="6"/>
        <v>WALKER</v>
      </c>
      <c r="B45" s="10">
        <f t="shared" si="7"/>
        <v>0.05418351073925478</v>
      </c>
      <c r="C45" s="10">
        <f t="shared" si="7"/>
        <v>-1.737298410172472</v>
      </c>
      <c r="D45" s="10">
        <f t="shared" si="7"/>
        <v>-0.17658999193740285</v>
      </c>
      <c r="E45" s="10">
        <f t="shared" si="7"/>
        <v>-0.23707377685372275</v>
      </c>
      <c r="F45" s="10">
        <f t="shared" si="7"/>
        <v>1.2933160146538656</v>
      </c>
      <c r="G45" s="10">
        <f t="shared" si="7"/>
        <v>-0.5443095501402346</v>
      </c>
      <c r="H45" s="10">
        <f t="shared" si="7"/>
        <v>-0.5709188621358577</v>
      </c>
      <c r="I45" s="10">
        <f t="shared" si="7"/>
        <v>-1.1776712395184403</v>
      </c>
      <c r="J45" s="10">
        <f t="shared" si="7"/>
        <v>-0.9064955960961798</v>
      </c>
      <c r="K45" s="10">
        <f t="shared" si="7"/>
        <v>-0.006944094502842306</v>
      </c>
      <c r="L45" s="10">
        <f t="shared" si="8"/>
        <v>-0.40098019959640324</v>
      </c>
      <c r="M45" s="10">
        <f t="shared" si="9"/>
        <v>0.8167862495387309</v>
      </c>
    </row>
    <row r="46" spans="1:13" ht="12.75">
      <c r="A46" s="22" t="str">
        <f t="shared" si="6"/>
        <v>KOBRINETZ</v>
      </c>
      <c r="B46" s="10">
        <f t="shared" si="7"/>
        <v>0.5444152745706043</v>
      </c>
      <c r="C46" s="10">
        <f t="shared" si="7"/>
        <v>1.1748194960914633</v>
      </c>
      <c r="D46" s="10">
        <f t="shared" si="7"/>
        <v>0.2739328850195002</v>
      </c>
      <c r="E46" s="10">
        <f t="shared" si="7"/>
        <v>-0.1493147316939334</v>
      </c>
      <c r="F46" s="10">
        <f t="shared" si="7"/>
        <v>0.8895567019111441</v>
      </c>
      <c r="G46" s="10">
        <f t="shared" si="7"/>
        <v>-0.4306625012098563</v>
      </c>
      <c r="H46" s="10">
        <f t="shared" si="7"/>
        <v>0.31761015197317133</v>
      </c>
      <c r="I46" s="10">
        <f t="shared" si="7"/>
        <v>-0.9262582782729366</v>
      </c>
      <c r="J46" s="10">
        <f t="shared" si="7"/>
        <v>-0.07608088038664347</v>
      </c>
      <c r="K46" s="10">
        <f t="shared" si="7"/>
        <v>0.5711637604667442</v>
      </c>
      <c r="L46" s="10">
        <f t="shared" si="8"/>
        <v>0.2189181878469258</v>
      </c>
      <c r="M46" s="10">
        <f t="shared" si="9"/>
        <v>0.6291351637743454</v>
      </c>
    </row>
    <row r="47" spans="1:13" ht="12.75">
      <c r="A47" s="22" t="str">
        <f t="shared" si="6"/>
        <v>KIRKPATRICK</v>
      </c>
      <c r="B47" s="10">
        <f t="shared" si="7"/>
        <v>0.5934384509537395</v>
      </c>
      <c r="C47" s="10">
        <f t="shared" si="7"/>
        <v>1.9588512400856015</v>
      </c>
      <c r="D47" s="10">
        <f t="shared" si="7"/>
        <v>0.8904378745394681</v>
      </c>
      <c r="E47" s="10">
        <f t="shared" si="7"/>
        <v>-0.5864222835474999</v>
      </c>
      <c r="F47" s="10">
        <f t="shared" si="7"/>
        <v>1.4771327544025235</v>
      </c>
      <c r="G47" s="10">
        <f t="shared" si="7"/>
        <v>-0.8284271724661822</v>
      </c>
      <c r="H47" s="10">
        <f t="shared" si="7"/>
        <v>1.4282714196094677</v>
      </c>
      <c r="I47" s="10">
        <f t="shared" si="7"/>
        <v>0.7498281300304661</v>
      </c>
      <c r="J47" s="10">
        <f t="shared" si="7"/>
        <v>1.4617241487051131</v>
      </c>
      <c r="K47" s="10">
        <f t="shared" si="7"/>
        <v>0.8960802525936278</v>
      </c>
      <c r="L47" s="10">
        <f t="shared" si="8"/>
        <v>0.8040914814906326</v>
      </c>
      <c r="M47" s="10">
        <f t="shared" si="9"/>
        <v>0.8987904530049737</v>
      </c>
    </row>
    <row r="48" spans="1:13" ht="12.75">
      <c r="A48" s="22" t="str">
        <f t="shared" si="6"/>
        <v>MACH</v>
      </c>
      <c r="B48" s="10">
        <f t="shared" si="7"/>
        <v>-0.3380019003258258</v>
      </c>
      <c r="C48" s="10">
        <f t="shared" si="7"/>
        <v>0.11077641495656478</v>
      </c>
      <c r="D48" s="10">
        <f t="shared" si="7"/>
        <v>-1.1250592065835048</v>
      </c>
      <c r="E48" s="10">
        <f t="shared" si="7"/>
        <v>0.16796797003761318</v>
      </c>
      <c r="F48" s="10">
        <f t="shared" si="7"/>
        <v>-0.2792202560283101</v>
      </c>
      <c r="G48" s="10">
        <f t="shared" si="7"/>
        <v>1.7286314284673432</v>
      </c>
      <c r="H48" s="10">
        <f t="shared" si="7"/>
        <v>1.4282714196094677</v>
      </c>
      <c r="I48" s="10">
        <f t="shared" si="7"/>
        <v>0.7498281300304661</v>
      </c>
      <c r="J48" s="10">
        <f t="shared" si="7"/>
        <v>1.4617241487051131</v>
      </c>
      <c r="K48" s="10">
        <f t="shared" si="7"/>
        <v>-0.12786636789189326</v>
      </c>
      <c r="L48" s="10">
        <f t="shared" si="8"/>
        <v>0.3777051780977034</v>
      </c>
      <c r="M48" s="10">
        <f t="shared" si="9"/>
        <v>0.9318557038308337</v>
      </c>
    </row>
    <row r="49" spans="1:13" ht="12.75">
      <c r="A49" s="22" t="str">
        <f t="shared" si="6"/>
        <v>RODRIGUEZ</v>
      </c>
      <c r="B49" s="10">
        <f t="shared" si="7"/>
        <v>0.3483225690380641</v>
      </c>
      <c r="C49" s="10">
        <f t="shared" si="7"/>
        <v>-0.2812394570405043</v>
      </c>
      <c r="D49" s="10">
        <f t="shared" si="7"/>
        <v>0.15537423318873533</v>
      </c>
      <c r="E49" s="10">
        <f t="shared" si="7"/>
        <v>-0.13581334013088883</v>
      </c>
      <c r="F49" s="10">
        <f t="shared" si="7"/>
        <v>-0.21546878559524837</v>
      </c>
      <c r="G49" s="10">
        <f t="shared" si="7"/>
        <v>-0.6011330746054242</v>
      </c>
      <c r="H49" s="10">
        <f t="shared" si="7"/>
        <v>1.0210289548094953</v>
      </c>
      <c r="I49" s="10">
        <f t="shared" si="7"/>
        <v>-0.5072366761970822</v>
      </c>
      <c r="J49" s="10">
        <f t="shared" si="7"/>
        <v>0.6620655335774058</v>
      </c>
      <c r="K49" s="10">
        <f t="shared" si="7"/>
        <v>-0.20075102582502202</v>
      </c>
      <c r="L49" s="10">
        <f t="shared" si="8"/>
        <v>0.02451489312195305</v>
      </c>
      <c r="M49" s="10">
        <f t="shared" si="9"/>
        <v>0.5188887215811019</v>
      </c>
    </row>
    <row r="50" spans="1:13" ht="12.75">
      <c r="A50" s="22" t="str">
        <f t="shared" si="6"/>
        <v>LOPEZ</v>
      </c>
      <c r="B50" s="10">
        <f t="shared" si="7"/>
        <v>0.7405079801031447</v>
      </c>
      <c r="C50" s="10">
        <f t="shared" si="7"/>
        <v>-1.5132893404598613</v>
      </c>
      <c r="D50" s="10">
        <f t="shared" si="7"/>
        <v>0.34506807611795653</v>
      </c>
      <c r="E50" s="10">
        <f t="shared" si="7"/>
        <v>-0.31808212623199</v>
      </c>
      <c r="F50" s="10">
        <f t="shared" si="7"/>
        <v>0.16704003700311795</v>
      </c>
      <c r="G50" s="10">
        <f t="shared" si="7"/>
        <v>0.5921609391635543</v>
      </c>
      <c r="H50" s="10">
        <f t="shared" si="7"/>
        <v>0.7248526167731502</v>
      </c>
      <c r="I50" s="10">
        <f t="shared" si="7"/>
        <v>0.41461084836977957</v>
      </c>
      <c r="J50" s="10">
        <f t="shared" si="7"/>
        <v>0.7543338353229148</v>
      </c>
      <c r="K50" s="10">
        <f t="shared" si="7"/>
        <v>-0.24050629378854788</v>
      </c>
      <c r="L50" s="10">
        <f t="shared" si="8"/>
        <v>0.16666965723732188</v>
      </c>
      <c r="M50" s="10">
        <f t="shared" si="9"/>
        <v>0.7058163439293829</v>
      </c>
    </row>
    <row r="51" spans="1:13" ht="12.75">
      <c r="A51" s="22" t="str">
        <f t="shared" si="6"/>
        <v>CASTILLO</v>
      </c>
      <c r="B51" s="10">
        <f t="shared" si="7"/>
        <v>0.7405079801031447</v>
      </c>
      <c r="C51" s="10">
        <f t="shared" si="7"/>
        <v>-0.262572034564453</v>
      </c>
      <c r="D51" s="10">
        <f t="shared" si="7"/>
        <v>-0.5559776777958453</v>
      </c>
      <c r="E51" s="10">
        <f t="shared" si="7"/>
        <v>-0.2910793431059009</v>
      </c>
      <c r="F51" s="10">
        <f t="shared" si="7"/>
        <v>-1.086738881513751</v>
      </c>
      <c r="G51" s="10">
        <f t="shared" si="7"/>
        <v>-0.6579565990706137</v>
      </c>
      <c r="H51" s="10">
        <f t="shared" si="7"/>
        <v>-1.681580129772154</v>
      </c>
      <c r="I51" s="10">
        <f t="shared" si="7"/>
        <v>0.3308065279546117</v>
      </c>
      <c r="J51" s="10">
        <f t="shared" si="7"/>
        <v>-1.2755688030782153</v>
      </c>
      <c r="K51" s="10">
        <f t="shared" si="7"/>
        <v>-1.0190469580742283</v>
      </c>
      <c r="L51" s="10">
        <f t="shared" si="8"/>
        <v>-0.5759205918917405</v>
      </c>
      <c r="M51" s="10">
        <f t="shared" si="9"/>
        <v>0.738683112877657</v>
      </c>
    </row>
    <row r="52" spans="1:13" ht="12.75">
      <c r="A52" s="22" t="str">
        <f t="shared" si="6"/>
        <v>GARCIA, P</v>
      </c>
      <c r="B52" s="10">
        <f t="shared" si="7"/>
        <v>0.7405079801031447</v>
      </c>
      <c r="C52" s="10">
        <f t="shared" si="7"/>
        <v>-0.4305788368489106</v>
      </c>
      <c r="D52" s="10">
        <f t="shared" si="7"/>
        <v>-0.532265947429689</v>
      </c>
      <c r="E52" s="10">
        <f t="shared" si="7"/>
        <v>-0.22357238529067822</v>
      </c>
      <c r="F52" s="10">
        <f t="shared" si="7"/>
        <v>0.33704395815794785</v>
      </c>
      <c r="G52" s="10">
        <f t="shared" si="7"/>
        <v>0.5921609391635543</v>
      </c>
      <c r="H52" s="10">
        <f t="shared" si="7"/>
        <v>-1.1632715382085483</v>
      </c>
      <c r="I52" s="10">
        <f t="shared" si="7"/>
        <v>-0.17201939453641057</v>
      </c>
      <c r="J52" s="10">
        <f t="shared" si="7"/>
        <v>-1.0295199984235286</v>
      </c>
      <c r="K52" s="10">
        <f t="shared" si="7"/>
        <v>-0.24050629378854493</v>
      </c>
      <c r="L52" s="10">
        <f t="shared" si="8"/>
        <v>-0.21220215171016635</v>
      </c>
      <c r="M52" s="10">
        <f t="shared" si="9"/>
        <v>0.6308322173043955</v>
      </c>
    </row>
    <row r="53" spans="1:13" ht="12.75">
      <c r="A53" s="22" t="str">
        <f t="shared" si="6"/>
        <v>RAMIREZ</v>
      </c>
      <c r="B53" s="10">
        <f t="shared" si="7"/>
        <v>0.7405079801031447</v>
      </c>
      <c r="C53" s="10">
        <f t="shared" si="7"/>
        <v>1.249489185995667</v>
      </c>
      <c r="D53" s="10">
        <f t="shared" si="7"/>
        <v>-1.623005544272712</v>
      </c>
      <c r="E53" s="10">
        <f t="shared" si="7"/>
        <v>-0.0750570780971884</v>
      </c>
      <c r="F53" s="10">
        <f t="shared" si="7"/>
        <v>-0.5979776081936166</v>
      </c>
      <c r="G53" s="10">
        <f t="shared" si="7"/>
        <v>0.2512197923724172</v>
      </c>
      <c r="H53" s="10">
        <f t="shared" si="7"/>
        <v>-1.7556242142812388</v>
      </c>
      <c r="I53" s="10">
        <f t="shared" si="7"/>
        <v>0.5822194892001303</v>
      </c>
      <c r="J53" s="10">
        <f t="shared" si="7"/>
        <v>-1.2448127024963644</v>
      </c>
      <c r="K53" s="10">
        <f t="shared" si="7"/>
        <v>-0.6065860529526622</v>
      </c>
      <c r="L53" s="10">
        <f t="shared" si="8"/>
        <v>-0.30796267526224236</v>
      </c>
      <c r="M53" s="10">
        <f t="shared" si="9"/>
        <v>1.030659744800544</v>
      </c>
    </row>
    <row r="54" spans="1:13" ht="12.75">
      <c r="A54" s="22" t="str">
        <f t="shared" si="6"/>
        <v>BROWN</v>
      </c>
      <c r="B54" s="10">
        <f aca="true" t="shared" si="10" ref="B54:K57">IF(ISNUMBER(B24),IF(B$31=0,0,(B24-B$30)/B$31),"")</f>
        <v>0.7405079801031447</v>
      </c>
      <c r="C54" s="10">
        <f t="shared" si="10"/>
        <v>0.712800789809205</v>
      </c>
      <c r="D54" s="10">
        <f t="shared" si="10"/>
        <v>-0.8049508466404447</v>
      </c>
      <c r="E54" s="10">
        <f t="shared" si="10"/>
        <v>4.076620827539005</v>
      </c>
      <c r="F54" s="10">
        <f t="shared" si="10"/>
        <v>-0.08796584472912689</v>
      </c>
      <c r="G54" s="10">
        <f t="shared" si="10"/>
        <v>-0.8284271724661822</v>
      </c>
      <c r="H54" s="10">
        <f t="shared" si="10"/>
        <v>0.5027203632458895</v>
      </c>
      <c r="I54" s="10">
        <f t="shared" si="10"/>
        <v>-0.0882150741212278</v>
      </c>
      <c r="J54" s="10">
        <f t="shared" si="10"/>
        <v>0.3852606283408901</v>
      </c>
      <c r="K54" s="10">
        <f t="shared" si="10"/>
        <v>2.846324616629276</v>
      </c>
      <c r="L54" s="10">
        <f t="shared" si="8"/>
        <v>0.7454676267710427</v>
      </c>
      <c r="M54" s="10">
        <f t="shared" si="9"/>
        <v>1.5624243716369994</v>
      </c>
    </row>
    <row r="55" spans="1:13" ht="12.75">
      <c r="A55" s="22" t="str">
        <f t="shared" si="6"/>
        <v>GARCIA, O</v>
      </c>
      <c r="B55" s="10">
        <f t="shared" si="10"/>
        <v>0.7405079801031447</v>
      </c>
      <c r="C55" s="10">
        <f t="shared" si="10"/>
        <v>-1.2146105808430478</v>
      </c>
      <c r="D55" s="10">
        <f t="shared" si="10"/>
        <v>0.10795077245643107</v>
      </c>
      <c r="E55" s="10">
        <f t="shared" si="10"/>
        <v>-0.0750570780971884</v>
      </c>
      <c r="F55" s="10">
        <f t="shared" si="10"/>
        <v>-0.1304668250178334</v>
      </c>
      <c r="G55" s="10">
        <f t="shared" si="10"/>
        <v>-0.20336840334909823</v>
      </c>
      <c r="H55" s="10">
        <f t="shared" si="10"/>
        <v>-0.3487866086086038</v>
      </c>
      <c r="I55" s="10">
        <f t="shared" si="10"/>
        <v>1.1688497321063056</v>
      </c>
      <c r="J55" s="10">
        <f t="shared" si="10"/>
        <v>0.13921182368620333</v>
      </c>
      <c r="K55" s="10">
        <f t="shared" si="10"/>
        <v>-0.29351331773990785</v>
      </c>
      <c r="L55" s="10">
        <f t="shared" si="8"/>
        <v>-0.010928250530359496</v>
      </c>
      <c r="M55" s="10">
        <f t="shared" si="9"/>
        <v>0.6404421817417857</v>
      </c>
    </row>
    <row r="56" spans="1:13" ht="12.75">
      <c r="A56" s="22" t="str">
        <f t="shared" si="6"/>
        <v>VIERA</v>
      </c>
      <c r="B56" s="10">
        <f t="shared" si="10"/>
        <v>-2.5930680139500373</v>
      </c>
      <c r="C56" s="10">
        <f t="shared" si="10"/>
        <v>0.9134755814267517</v>
      </c>
      <c r="D56" s="10">
        <f t="shared" si="10"/>
        <v>1.483231133693284</v>
      </c>
      <c r="E56" s="10">
        <f t="shared" si="10"/>
        <v>-0.23032308107220048</v>
      </c>
      <c r="F56" s="10">
        <f t="shared" si="10"/>
        <v>0.33704395815794785</v>
      </c>
      <c r="G56" s="10">
        <f t="shared" si="10"/>
        <v>2.865101917771132</v>
      </c>
      <c r="H56" s="10">
        <f t="shared" si="10"/>
        <v>0.4656983209913472</v>
      </c>
      <c r="I56" s="10">
        <f t="shared" si="10"/>
        <v>0.9174367708608019</v>
      </c>
      <c r="J56" s="10">
        <f t="shared" si="10"/>
        <v>0.7235777347410748</v>
      </c>
      <c r="K56" s="10">
        <f t="shared" si="10"/>
        <v>0.7268718933238802</v>
      </c>
      <c r="L56" s="10">
        <f t="shared" si="8"/>
        <v>0.5609046215943982</v>
      </c>
      <c r="M56" s="10">
        <f t="shared" si="9"/>
        <v>1.3783324468506362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-2.5930680139500373</v>
      </c>
      <c r="C58" s="10">
        <f t="shared" si="11"/>
        <v>1.9588512400856015</v>
      </c>
      <c r="D58" s="10">
        <f t="shared" si="11"/>
        <v>1.8151953588194178</v>
      </c>
      <c r="E58" s="10">
        <f t="shared" si="11"/>
        <v>4.076620827539005</v>
      </c>
      <c r="F58" s="10">
        <f t="shared" si="11"/>
        <v>-2.9780325043612335</v>
      </c>
      <c r="G58" s="10">
        <f t="shared" si="11"/>
        <v>2.865101917771132</v>
      </c>
      <c r="H58" s="10">
        <f t="shared" si="11"/>
        <v>-1.7556242142812388</v>
      </c>
      <c r="I58" s="10">
        <f t="shared" si="11"/>
        <v>-3.0213662886521786</v>
      </c>
      <c r="J58" s="10">
        <f t="shared" si="11"/>
        <v>-1.675398110642069</v>
      </c>
      <c r="K58" s="10">
        <f t="shared" si="11"/>
        <v>2.846324616629276</v>
      </c>
      <c r="L58" s="10">
        <f t="shared" si="11"/>
        <v>-1.48415425847406</v>
      </c>
      <c r="M58" s="10">
        <f t="shared" si="11"/>
        <v>1.5624243716369994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0.05418351073925478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0.11077641495656478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0.10795077245643107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-0.0750570780971884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0.082038076425703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0.023925694511659802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-0.12665435508134323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-0.0882150741212278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-0.07608088038664347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-0.006944094502842306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-0.010928250530359496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0.5188887215811019</v>
      </c>
    </row>
    <row r="60" spans="1:13" ht="12.75">
      <c r="A60" s="7" t="s">
        <v>7</v>
      </c>
      <c r="B60" s="10">
        <f aca="true" t="shared" si="12" ref="B60:K60">IF(ISERR(AVERAGE(B38:B57)),"",AVERAGE(B38:B57))</f>
        <v>-1.8698493046318425E-16</v>
      </c>
      <c r="C60" s="10">
        <f t="shared" si="12"/>
        <v>-7.01193489236941E-16</v>
      </c>
      <c r="D60" s="10">
        <f t="shared" si="12"/>
        <v>-1.0517902338554114E-15</v>
      </c>
      <c r="E60" s="10">
        <f t="shared" si="12"/>
        <v>-7.596262800066861E-17</v>
      </c>
      <c r="F60" s="10">
        <f t="shared" si="12"/>
        <v>5.960144658513998E-16</v>
      </c>
      <c r="G60" s="10">
        <f t="shared" si="12"/>
        <v>9.582977686238194E-16</v>
      </c>
      <c r="H60" s="10">
        <f t="shared" si="12"/>
        <v>-1.1435297153639112E-14</v>
      </c>
      <c r="I60" s="10">
        <f t="shared" si="12"/>
        <v>-3.1027811898734636E-15</v>
      </c>
      <c r="J60" s="10">
        <f t="shared" si="12"/>
        <v>6.3633309148252395E-15</v>
      </c>
      <c r="K60" s="10">
        <f t="shared" si="12"/>
        <v>-7.59626280006686E-16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1.0000000000000049</v>
      </c>
      <c r="C61" s="10">
        <f t="shared" si="13"/>
        <v>1.000000000000003</v>
      </c>
      <c r="D61" s="10">
        <f t="shared" si="13"/>
        <v>1.0000000000000242</v>
      </c>
      <c r="E61" s="10">
        <f t="shared" si="13"/>
        <v>1</v>
      </c>
      <c r="F61" s="10">
        <f t="shared" si="13"/>
        <v>1.0000000000000142</v>
      </c>
      <c r="G61" s="10">
        <f t="shared" si="13"/>
        <v>0.9999999999999962</v>
      </c>
      <c r="H61" s="10">
        <f t="shared" si="13"/>
        <v>1.0000000000002913</v>
      </c>
      <c r="I61" s="10">
        <f t="shared" si="13"/>
        <v>0.9999999999994421</v>
      </c>
      <c r="J61" s="10">
        <f t="shared" si="13"/>
        <v>0.9999999999996245</v>
      </c>
      <c r="K61" s="10">
        <f t="shared" si="13"/>
        <v>0.9999999999999811</v>
      </c>
      <c r="L61" s="24"/>
      <c r="M61" s="24"/>
    </row>
    <row r="62" spans="1:13" ht="12.75">
      <c r="A62" s="22" t="s">
        <v>9</v>
      </c>
      <c r="B62" s="10">
        <f aca="true" t="shared" si="14" ref="B62:K63">B30</f>
        <v>0.6744736842105263</v>
      </c>
      <c r="C62" s="10">
        <f t="shared" si="14"/>
        <v>3.9306578947368425</v>
      </c>
      <c r="D62" s="10">
        <f t="shared" si="14"/>
        <v>8.604473684210527</v>
      </c>
      <c r="E62" s="10">
        <f t="shared" si="14"/>
        <v>1.6111842105263159</v>
      </c>
      <c r="F62" s="10">
        <f t="shared" si="14"/>
        <v>7.541394736842105</v>
      </c>
      <c r="G62" s="10">
        <f t="shared" si="14"/>
        <v>0.8957894736842104</v>
      </c>
      <c r="H62" s="10">
        <f t="shared" si="14"/>
        <v>9.114210526315793</v>
      </c>
      <c r="I62" s="10">
        <f t="shared" si="14"/>
        <v>9.810526315789474</v>
      </c>
      <c r="J62" s="10">
        <f t="shared" si="14"/>
        <v>9.46236842105263</v>
      </c>
      <c r="K62" s="10">
        <f t="shared" si="14"/>
        <v>5.687596052631579</v>
      </c>
      <c r="L62" s="24"/>
      <c r="M62" s="24"/>
    </row>
    <row r="63" spans="1:13" ht="12.75">
      <c r="A63" s="22" t="s">
        <v>10</v>
      </c>
      <c r="B63" s="10">
        <f t="shared" si="14"/>
        <v>0.10199257512249048</v>
      </c>
      <c r="C63" s="10">
        <f t="shared" si="14"/>
        <v>0.5356925956344198</v>
      </c>
      <c r="D63" s="10">
        <f t="shared" si="14"/>
        <v>0.4217321910118599</v>
      </c>
      <c r="E63" s="10">
        <f t="shared" si="14"/>
        <v>1.4813287879705084</v>
      </c>
      <c r="F63" s="10">
        <f t="shared" si="14"/>
        <v>0.47057738113664227</v>
      </c>
      <c r="G63" s="10">
        <f t="shared" si="14"/>
        <v>0.17598345217263106</v>
      </c>
      <c r="H63" s="10">
        <f t="shared" si="14"/>
        <v>0.27010935623825183</v>
      </c>
      <c r="I63" s="10">
        <f t="shared" si="14"/>
        <v>0.1193255902614523</v>
      </c>
      <c r="J63" s="10">
        <f t="shared" si="14"/>
        <v>0.16256937340597238</v>
      </c>
      <c r="K63" s="10">
        <f t="shared" si="14"/>
        <v>0.30184678948737204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38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>
        <v>0.92</v>
      </c>
      <c r="C8" s="30">
        <v>0.64</v>
      </c>
      <c r="D8" s="30">
        <v>6.4</v>
      </c>
      <c r="E8" s="30">
        <v>0.77</v>
      </c>
      <c r="F8" s="30">
        <v>1.07</v>
      </c>
      <c r="G8" s="30">
        <v>1.11</v>
      </c>
      <c r="H8" s="30">
        <v>5.05</v>
      </c>
      <c r="I8" s="30">
        <v>8.71</v>
      </c>
      <c r="J8" s="10">
        <f>IF(ISERR(AVERAGE(H8:I8)),"",AVERAGE(H8:I8))</f>
        <v>6.880000000000001</v>
      </c>
      <c r="K8" s="30">
        <f>IF(ISBLANK(1!A8),"",weighting!$B$2*B8+weighting!$C$2*C8+weighting!$D$2*D8+weighting!$E$2*E8+weighting!$F$2*F8+weighting!$G$2*G8+weighting!$J$2*J8)</f>
        <v>2.6255000000000006</v>
      </c>
    </row>
    <row r="9" spans="1:11" ht="12.75">
      <c r="A9" s="22" t="str">
        <f>IF(1!A9&lt;&gt;"",1!A9,"")</f>
        <v>HILLS</v>
      </c>
      <c r="B9" s="30">
        <v>1.23</v>
      </c>
      <c r="C9" s="30">
        <v>0.65</v>
      </c>
      <c r="D9" s="30">
        <v>6.01</v>
      </c>
      <c r="E9" s="30">
        <v>1</v>
      </c>
      <c r="F9" s="30">
        <v>1.12</v>
      </c>
      <c r="G9" s="30">
        <v>1.16</v>
      </c>
      <c r="H9" s="30">
        <v>5.63</v>
      </c>
      <c r="I9" s="30">
        <v>8.97</v>
      </c>
      <c r="J9" s="10">
        <f aca="true" t="shared" si="0" ref="J9:J27">IF(ISERR(AVERAGE(H9:I9)),"",AVERAGE(H9:I9))</f>
        <v>7.300000000000001</v>
      </c>
      <c r="K9" s="30">
        <f>IF(ISBLANK(1!A9),"",weighting!$B$2*B9+weighting!$C$2*C9+weighting!$D$2*D9+weighting!$E$2*E9+weighting!$F$2*F9+weighting!$G$2*G9+weighting!$J$2*J9)</f>
        <v>2.6605</v>
      </c>
    </row>
    <row r="10" spans="1:11" ht="12.75">
      <c r="A10" s="22" t="str">
        <f>IF(1!A10&lt;&gt;"",1!A10,"")</f>
        <v>ADAMS</v>
      </c>
      <c r="B10" s="30">
        <v>1.34</v>
      </c>
      <c r="C10" s="30">
        <v>0.65</v>
      </c>
      <c r="D10" s="30">
        <v>6.46</v>
      </c>
      <c r="E10" s="30">
        <v>1.01</v>
      </c>
      <c r="F10" s="30">
        <v>1.16</v>
      </c>
      <c r="G10" s="30">
        <v>0.75</v>
      </c>
      <c r="H10" s="30">
        <v>5.65</v>
      </c>
      <c r="I10" s="30">
        <v>8.6</v>
      </c>
      <c r="J10" s="10">
        <f t="shared" si="0"/>
        <v>7.125</v>
      </c>
      <c r="K10" s="30">
        <f>IF(ISBLANK(1!A10),"",weighting!$B$2*B10+weighting!$C$2*C10+weighting!$D$2*D10+weighting!$E$2*E10+weighting!$F$2*F10+weighting!$G$2*G10+weighting!$J$2*J10)</f>
        <v>2.711</v>
      </c>
    </row>
    <row r="11" spans="1:11" ht="12.75">
      <c r="A11" s="22" t="str">
        <f>IF(1!A11&lt;&gt;"",1!A11,"")</f>
        <v>CUNNIFF</v>
      </c>
      <c r="B11" s="30">
        <v>0.91</v>
      </c>
      <c r="C11" s="30">
        <v>0.65</v>
      </c>
      <c r="D11" s="30">
        <v>6.34</v>
      </c>
      <c r="E11" s="30">
        <v>0.64</v>
      </c>
      <c r="F11" s="30">
        <v>1.14</v>
      </c>
      <c r="G11" s="30">
        <v>0.93</v>
      </c>
      <c r="H11" s="30">
        <v>6.6</v>
      </c>
      <c r="I11" s="30">
        <v>9.29</v>
      </c>
      <c r="J11" s="10">
        <f t="shared" si="0"/>
        <v>7.944999999999999</v>
      </c>
      <c r="K11" s="30">
        <f>IF(ISBLANK(1!A11),"",weighting!$B$2*B11+weighting!$C$2*C11+weighting!$D$2*D11+weighting!$E$2*E11+weighting!$F$2*F11+weighting!$G$2*G11+weighting!$J$2*J11)</f>
        <v>2.7039999999999997</v>
      </c>
    </row>
    <row r="12" spans="1:11" ht="12.75">
      <c r="A12" s="22" t="str">
        <f>IF(1!A12&lt;&gt;"",1!A12,"")</f>
        <v>TSCHIRHART</v>
      </c>
      <c r="B12" s="30">
        <v>1.16</v>
      </c>
      <c r="C12" s="30">
        <v>0.71</v>
      </c>
      <c r="D12" s="30">
        <v>5.65</v>
      </c>
      <c r="E12" s="30">
        <v>2.1</v>
      </c>
      <c r="F12" s="30">
        <v>1.6</v>
      </c>
      <c r="G12" s="30">
        <v>0.75</v>
      </c>
      <c r="H12" s="30">
        <v>5.53</v>
      </c>
      <c r="I12" s="30">
        <v>8.8</v>
      </c>
      <c r="J12" s="10">
        <f t="shared" si="0"/>
        <v>7.165000000000001</v>
      </c>
      <c r="K12" s="30">
        <f>IF(ISBLANK(1!A12),"",weighting!$B$2*B12+weighting!$C$2*C12+weighting!$D$2*D12+weighting!$E$2*E12+weighting!$F$2*F12+weighting!$G$2*G12+weighting!$J$2*J12)</f>
        <v>2.8455000000000004</v>
      </c>
    </row>
    <row r="13" spans="1:11" ht="12.75">
      <c r="A13" s="22" t="str">
        <f>IF(1!A13&lt;&gt;"",1!A13,"")</f>
        <v>CAPRONI</v>
      </c>
      <c r="B13" s="30">
        <v>1.12</v>
      </c>
      <c r="C13" s="30">
        <v>0.75</v>
      </c>
      <c r="D13" s="30">
        <v>6.05</v>
      </c>
      <c r="E13" s="30">
        <v>1.5</v>
      </c>
      <c r="F13" s="30">
        <v>1.39</v>
      </c>
      <c r="G13" s="30">
        <v>1.63</v>
      </c>
      <c r="H13" s="30">
        <v>5.96</v>
      </c>
      <c r="I13" s="30">
        <v>8.58</v>
      </c>
      <c r="J13" s="10">
        <f t="shared" si="0"/>
        <v>7.27</v>
      </c>
      <c r="K13" s="30">
        <f>IF(ISBLANK(1!A13),"",weighting!$B$2*B13+weighting!$C$2*C13+weighting!$D$2*D13+weighting!$E$2*E13+weighting!$F$2*F13+weighting!$G$2*G13+weighting!$J$2*J13)</f>
        <v>2.8729999999999998</v>
      </c>
    </row>
    <row r="14" spans="1:11" ht="12.75">
      <c r="A14" s="22" t="str">
        <f>IF(1!A14&lt;&gt;"",1!A14,"")</f>
        <v>HSU</v>
      </c>
      <c r="B14" s="30">
        <v>1.34</v>
      </c>
      <c r="C14" s="30">
        <v>0.72</v>
      </c>
      <c r="D14" s="30">
        <v>7.11</v>
      </c>
      <c r="E14" s="30">
        <v>2.85</v>
      </c>
      <c r="F14" s="30">
        <v>1.57</v>
      </c>
      <c r="G14" s="30">
        <v>1.2025</v>
      </c>
      <c r="H14" s="30">
        <v>6.04</v>
      </c>
      <c r="I14" s="30">
        <v>8.5</v>
      </c>
      <c r="J14" s="10">
        <f t="shared" si="0"/>
        <v>7.27</v>
      </c>
      <c r="K14" s="30">
        <f>IF(ISBLANK(1!A14),"",weighting!$B$2*B14+weighting!$C$2*C14+weighting!$D$2*D14+weighting!$E$2*E14+weighting!$F$2*F14+weighting!$G$2*G14+weighting!$J$2*J14)</f>
        <v>3.30675</v>
      </c>
    </row>
    <row r="15" spans="1:11" ht="12.75">
      <c r="A15" s="22" t="str">
        <f>IF(1!A15&lt;&gt;"",1!A15,"")</f>
        <v>WALKER</v>
      </c>
      <c r="B15" s="30">
        <v>1.02</v>
      </c>
      <c r="C15" s="30">
        <v>0.66</v>
      </c>
      <c r="D15" s="30">
        <v>6.09</v>
      </c>
      <c r="E15" s="30">
        <v>1.22</v>
      </c>
      <c r="F15" s="30">
        <v>1.24</v>
      </c>
      <c r="G15" s="30">
        <v>0.9</v>
      </c>
      <c r="H15" s="30">
        <v>6.04</v>
      </c>
      <c r="I15" s="30">
        <v>8.24</v>
      </c>
      <c r="J15" s="10">
        <f t="shared" si="0"/>
        <v>7.140000000000001</v>
      </c>
      <c r="K15" s="30">
        <f>IF(ISBLANK(1!A15),"",weighting!$B$2*B15+weighting!$C$2*C15+weighting!$D$2*D15+weighting!$E$2*E15+weighting!$F$2*F15+weighting!$G$2*G15+weighting!$J$2*J15)</f>
        <v>2.6940000000000004</v>
      </c>
    </row>
    <row r="16" spans="1:11" ht="12.75">
      <c r="A16" s="22" t="str">
        <f>IF(1!A16&lt;&gt;"",1!A16,"")</f>
        <v>KOBRINETZ</v>
      </c>
      <c r="B16" s="30">
        <v>1.42</v>
      </c>
      <c r="C16" s="30">
        <v>0.65</v>
      </c>
      <c r="D16" s="30">
        <v>5.7</v>
      </c>
      <c r="E16" s="30">
        <v>1.39</v>
      </c>
      <c r="F16" s="30">
        <v>1.36</v>
      </c>
      <c r="G16" s="30">
        <v>1</v>
      </c>
      <c r="H16" s="30">
        <v>5.39</v>
      </c>
      <c r="I16" s="30">
        <v>8.64</v>
      </c>
      <c r="J16" s="10">
        <f t="shared" si="0"/>
        <v>7.015000000000001</v>
      </c>
      <c r="K16" s="30">
        <f>IF(ISBLANK(1!A16),"",weighting!$B$2*B16+weighting!$C$2*C16+weighting!$D$2*D16+weighting!$E$2*E16+weighting!$F$2*F16+weighting!$G$2*G16+weighting!$J$2*J16)</f>
        <v>2.6940000000000004</v>
      </c>
    </row>
    <row r="17" spans="1:11" ht="12.75">
      <c r="A17" s="22" t="str">
        <f>IF(1!A17&lt;&gt;"",1!A17,"")</f>
        <v>KIRKPATRICK</v>
      </c>
      <c r="B17" s="30">
        <v>0.8395</v>
      </c>
      <c r="C17" s="30">
        <v>0.7425</v>
      </c>
      <c r="D17" s="30">
        <v>7.96</v>
      </c>
      <c r="E17" s="30">
        <v>0.925</v>
      </c>
      <c r="F17" s="30">
        <v>1.0125</v>
      </c>
      <c r="G17" s="30">
        <v>0.925</v>
      </c>
      <c r="H17" s="30">
        <v>4.8</v>
      </c>
      <c r="I17" s="30">
        <v>9.5</v>
      </c>
      <c r="J17" s="10">
        <f t="shared" si="0"/>
        <v>7.15</v>
      </c>
      <c r="K17" s="30">
        <f>IF(ISBLANK(1!A17),"",weighting!$B$2*B17+weighting!$C$2*C17+weighting!$D$2*D17+weighting!$E$2*E17+weighting!$F$2*F17+weighting!$G$2*G17+weighting!$J$2*J17)</f>
        <v>2.9582249999999997</v>
      </c>
    </row>
    <row r="18" spans="1:11" ht="12.75">
      <c r="A18" s="22" t="str">
        <f>IF(1!A18&lt;&gt;"",1!A18,"")</f>
        <v>MACH</v>
      </c>
      <c r="B18" s="30">
        <v>1.44</v>
      </c>
      <c r="C18" s="30">
        <v>0.64</v>
      </c>
      <c r="D18" s="30">
        <v>4.1</v>
      </c>
      <c r="E18" s="30">
        <v>0.6</v>
      </c>
      <c r="F18" s="30">
        <v>1.12</v>
      </c>
      <c r="G18" s="30">
        <v>0.93</v>
      </c>
      <c r="H18" s="30">
        <v>7.1</v>
      </c>
      <c r="I18" s="30">
        <v>7.6</v>
      </c>
      <c r="J18" s="10">
        <f t="shared" si="0"/>
        <v>7.35</v>
      </c>
      <c r="K18" s="30">
        <f>IF(ISBLANK(1!A18),"",weighting!$B$2*B18+weighting!$C$2*C18+weighting!$D$2*D18+weighting!$E$2*E18+weighting!$F$2*F18+weighting!$G$2*G18+weighting!$J$2*J18)</f>
        <v>2.21</v>
      </c>
    </row>
    <row r="19" spans="1:11" ht="12.75">
      <c r="A19" s="22" t="str">
        <f>IF(1!A19&lt;&gt;"",1!A19,"")</f>
        <v>RODRIGUEZ</v>
      </c>
      <c r="B19" s="30">
        <v>1.48</v>
      </c>
      <c r="C19" s="30">
        <v>0.62</v>
      </c>
      <c r="D19" s="30">
        <v>5.66</v>
      </c>
      <c r="E19" s="30">
        <v>1.55</v>
      </c>
      <c r="F19" s="30">
        <v>1.14</v>
      </c>
      <c r="G19" s="30">
        <v>0.75</v>
      </c>
      <c r="H19" s="30">
        <v>4.44</v>
      </c>
      <c r="I19" s="30">
        <v>8.6</v>
      </c>
      <c r="J19" s="10">
        <f t="shared" si="0"/>
        <v>6.52</v>
      </c>
      <c r="K19" s="30">
        <f>IF(ISBLANK(1!A19),"",weighting!$B$2*B19+weighting!$C$2*C19+weighting!$D$2*D19+weighting!$E$2*E19+weighting!$F$2*F19+weighting!$G$2*G19+weighting!$J$2*J19)</f>
        <v>2.5695</v>
      </c>
    </row>
    <row r="20" spans="1:11" ht="12.75">
      <c r="A20" s="22" t="str">
        <f>IF(1!A20&lt;&gt;"",1!A20,"")</f>
        <v>LOPEZ</v>
      </c>
      <c r="B20" s="30">
        <v>0.88</v>
      </c>
      <c r="C20" s="30">
        <v>0.63</v>
      </c>
      <c r="D20" s="30">
        <v>6.72</v>
      </c>
      <c r="E20" s="30">
        <v>0.98</v>
      </c>
      <c r="F20" s="30">
        <v>1.29</v>
      </c>
      <c r="G20" s="30">
        <v>0.75</v>
      </c>
      <c r="H20" s="30">
        <v>4.41</v>
      </c>
      <c r="I20" s="30">
        <v>8.77</v>
      </c>
      <c r="J20" s="10">
        <f t="shared" si="0"/>
        <v>6.59</v>
      </c>
      <c r="K20" s="30">
        <f>IF(ISBLANK(1!A20),"",weighting!$B$2*B20+weighting!$C$2*C20+weighting!$D$2*D20+weighting!$E$2*E20+weighting!$F$2*F20+weighting!$G$2*G20+weighting!$J$2*J20)</f>
        <v>2.7190000000000003</v>
      </c>
    </row>
    <row r="21" spans="1:11" ht="12.75">
      <c r="A21" s="22" t="str">
        <f>IF(1!A21&lt;&gt;"",1!A21,"")</f>
        <v>CASTILLO</v>
      </c>
      <c r="B21" s="30">
        <v>1.58</v>
      </c>
      <c r="C21" s="30">
        <v>0.65</v>
      </c>
      <c r="D21" s="30">
        <v>5.58</v>
      </c>
      <c r="E21" s="30">
        <v>1.26</v>
      </c>
      <c r="F21" s="30">
        <v>1.28</v>
      </c>
      <c r="G21" s="30">
        <v>0.75</v>
      </c>
      <c r="H21" s="30">
        <v>5</v>
      </c>
      <c r="I21" s="30">
        <v>8.65</v>
      </c>
      <c r="J21" s="10">
        <f t="shared" si="0"/>
        <v>6.825</v>
      </c>
      <c r="K21" s="30">
        <f>IF(ISBLANK(1!A21),"",weighting!$B$2*B21+weighting!$C$2*C21+weighting!$D$2*D21+weighting!$E$2*E21+weighting!$F$2*F21+weighting!$G$2*G21+weighting!$J$2*J21)</f>
        <v>2.5905000000000005</v>
      </c>
    </row>
    <row r="22" spans="1:11" ht="12.75">
      <c r="A22" s="22" t="str">
        <f>IF(1!A22&lt;&gt;"",1!A22,"")</f>
        <v>GARCIA, P</v>
      </c>
      <c r="B22" s="30">
        <v>1.17</v>
      </c>
      <c r="C22" s="30">
        <v>0.66</v>
      </c>
      <c r="D22" s="30">
        <v>5.65</v>
      </c>
      <c r="E22" s="30">
        <v>1.28</v>
      </c>
      <c r="F22" s="30">
        <v>1.13</v>
      </c>
      <c r="G22" s="30">
        <v>1.21</v>
      </c>
      <c r="H22" s="30">
        <v>4.09</v>
      </c>
      <c r="I22" s="30">
        <v>8.31</v>
      </c>
      <c r="J22" s="10">
        <f t="shared" si="0"/>
        <v>6.2</v>
      </c>
      <c r="K22" s="30">
        <f>IF(ISBLANK(1!A22),"",weighting!$B$2*B22+weighting!$C$2*C22+weighting!$D$2*D22+weighting!$E$2*E22+weighting!$F$2*F22+weighting!$G$2*G22+weighting!$J$2*J22)</f>
        <v>2.5265000000000004</v>
      </c>
    </row>
    <row r="23" spans="1:11" ht="12.75">
      <c r="A23" s="22" t="str">
        <f>IF(1!A23&lt;&gt;"",1!A23,"")</f>
        <v>RAMIREZ</v>
      </c>
      <c r="B23" s="30">
        <v>1.26</v>
      </c>
      <c r="C23" s="30">
        <v>0.7</v>
      </c>
      <c r="D23" s="30">
        <v>5.98</v>
      </c>
      <c r="E23" s="30">
        <v>1.58</v>
      </c>
      <c r="F23" s="30">
        <v>1.09</v>
      </c>
      <c r="G23" s="30">
        <v>1.11</v>
      </c>
      <c r="H23" s="30">
        <v>5.43</v>
      </c>
      <c r="I23" s="30">
        <v>8.47</v>
      </c>
      <c r="J23" s="10">
        <f t="shared" si="0"/>
        <v>6.95</v>
      </c>
      <c r="K23" s="30">
        <f>IF(ISBLANK(1!A23),"",weighting!$B$2*B23+weighting!$C$2*C23+weighting!$D$2*D23+weighting!$E$2*E23+weighting!$F$2*F23+weighting!$G$2*G23+weighting!$J$2*J23)</f>
        <v>2.6990000000000007</v>
      </c>
    </row>
    <row r="24" spans="1:11" ht="12.75">
      <c r="A24" s="22" t="str">
        <f>IF(1!A24&lt;&gt;"",1!A24,"")</f>
        <v>BROWN</v>
      </c>
      <c r="B24" s="30">
        <v>1.075</v>
      </c>
      <c r="C24" s="30">
        <v>0.75</v>
      </c>
      <c r="D24" s="30">
        <v>9.37</v>
      </c>
      <c r="E24" s="30">
        <v>1.625</v>
      </c>
      <c r="F24" s="30">
        <v>3.5</v>
      </c>
      <c r="G24" s="30">
        <v>1.4</v>
      </c>
      <c r="H24" s="30">
        <v>8.89</v>
      </c>
      <c r="I24" s="30">
        <v>9.65</v>
      </c>
      <c r="J24" s="10">
        <f t="shared" si="0"/>
        <v>9.27</v>
      </c>
      <c r="K24" s="30">
        <f>IF(ISBLANK(1!A24),"",weighting!$B$2*B24+weighting!$C$2*C24+weighting!$D$2*D24+weighting!$E$2*E24+weighting!$F$2*F24+weighting!$G$2*G24+weighting!$J$2*J24)</f>
        <v>4.3635</v>
      </c>
    </row>
    <row r="25" spans="1:11" ht="12.75">
      <c r="A25" s="22" t="str">
        <f>IF(1!A25&lt;&gt;"",1!A25,"")</f>
        <v>GARCIA, O</v>
      </c>
      <c r="B25" s="30">
        <v>1.32</v>
      </c>
      <c r="C25" s="30">
        <v>0.64</v>
      </c>
      <c r="D25" s="30">
        <v>6.43</v>
      </c>
      <c r="E25" s="30">
        <v>1.88</v>
      </c>
      <c r="F25" s="30">
        <v>1.32</v>
      </c>
      <c r="G25" s="30">
        <v>1.16</v>
      </c>
      <c r="H25" s="30">
        <v>5.87</v>
      </c>
      <c r="I25" s="30">
        <v>9.2</v>
      </c>
      <c r="J25" s="10">
        <f t="shared" si="0"/>
        <v>7.535</v>
      </c>
      <c r="K25" s="30">
        <f>IF(ISBLANK(1!A25),"",weighting!$B$2*B25+weighting!$C$2*C25+weighting!$D$2*D25+weighting!$E$2*E25+weighting!$F$2*F25+weighting!$G$2*G25+weighting!$J$2*J25)</f>
        <v>2.9635</v>
      </c>
    </row>
    <row r="26" spans="1:11" ht="12.75">
      <c r="A26" s="22" t="str">
        <f>IF(1!A26&lt;&gt;"",1!A26,"")</f>
        <v>VIERA</v>
      </c>
      <c r="B26" s="30">
        <v>1.11</v>
      </c>
      <c r="C26" s="30">
        <v>0.64</v>
      </c>
      <c r="D26" s="30">
        <v>6.87</v>
      </c>
      <c r="E26" s="30">
        <v>1.14</v>
      </c>
      <c r="F26" s="30">
        <v>1.86</v>
      </c>
      <c r="G26" s="30">
        <v>1.42</v>
      </c>
      <c r="H26" s="30">
        <v>7.22</v>
      </c>
      <c r="I26" s="30">
        <v>8.3</v>
      </c>
      <c r="J26" s="10">
        <f t="shared" si="0"/>
        <v>7.76</v>
      </c>
      <c r="K26" s="30">
        <f>IF(ISBLANK(1!A26),"",weighting!$B$2*B26+weighting!$C$2*C26+weighting!$D$2*D26+weighting!$E$2*E26+weighting!$F$2*F26+weighting!$G$2*G26+weighting!$J$2*J26)</f>
        <v>3.1405000000000003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1.58</v>
      </c>
      <c r="C28" s="8">
        <f t="shared" si="1"/>
        <v>0.75</v>
      </c>
      <c r="D28" s="8">
        <f t="shared" si="1"/>
        <v>9.37</v>
      </c>
      <c r="E28" s="8">
        <f t="shared" si="1"/>
        <v>2.85</v>
      </c>
      <c r="F28" s="8">
        <f t="shared" si="1"/>
        <v>3.5</v>
      </c>
      <c r="G28" s="8">
        <f t="shared" si="1"/>
        <v>1.63</v>
      </c>
      <c r="H28" s="8">
        <f t="shared" si="1"/>
        <v>8.89</v>
      </c>
      <c r="I28" s="8">
        <f t="shared" si="1"/>
        <v>9.65</v>
      </c>
      <c r="J28" s="8">
        <f t="shared" si="1"/>
        <v>9.27</v>
      </c>
      <c r="K28" s="8">
        <f t="shared" si="1"/>
        <v>4.3635</v>
      </c>
    </row>
    <row r="29" spans="1:11" ht="12.75">
      <c r="A29" s="7" t="s">
        <v>1</v>
      </c>
      <c r="B29" s="8">
        <f aca="true" t="shared" si="2" ref="B29:K29">IF(COUNTBLANK(B8:B27)=20,"",MIN(B8:B27))</f>
        <v>0.8395</v>
      </c>
      <c r="C29" s="8">
        <f t="shared" si="2"/>
        <v>0.62</v>
      </c>
      <c r="D29" s="8">
        <f t="shared" si="2"/>
        <v>4.1</v>
      </c>
      <c r="E29" s="8">
        <f t="shared" si="2"/>
        <v>0.6</v>
      </c>
      <c r="F29" s="8">
        <f t="shared" si="2"/>
        <v>1.0125</v>
      </c>
      <c r="G29" s="8">
        <f t="shared" si="2"/>
        <v>0.75</v>
      </c>
      <c r="H29" s="8">
        <f t="shared" si="2"/>
        <v>4.09</v>
      </c>
      <c r="I29" s="8">
        <f t="shared" si="2"/>
        <v>7.6</v>
      </c>
      <c r="J29" s="8">
        <f t="shared" si="2"/>
        <v>6.2</v>
      </c>
      <c r="K29" s="8">
        <f t="shared" si="2"/>
        <v>2.21</v>
      </c>
    </row>
    <row r="30" spans="1:11" ht="12.75">
      <c r="A30" s="7" t="s">
        <v>2</v>
      </c>
      <c r="B30" s="8">
        <f aca="true" t="shared" si="3" ref="B30:K30">IF(ISERR(AVERAGE(B8:B27)),"",AVERAGE(B8:B27))</f>
        <v>1.1902368421052631</v>
      </c>
      <c r="C30" s="8">
        <f t="shared" si="3"/>
        <v>0.6711842105263158</v>
      </c>
      <c r="D30" s="8">
        <f t="shared" si="3"/>
        <v>6.3226315789473695</v>
      </c>
      <c r="E30" s="8">
        <f t="shared" si="3"/>
        <v>1.3315789473684214</v>
      </c>
      <c r="F30" s="8">
        <f t="shared" si="3"/>
        <v>1.3890789473684209</v>
      </c>
      <c r="G30" s="8">
        <f t="shared" si="3"/>
        <v>1.0440789473684209</v>
      </c>
      <c r="H30" s="8">
        <f t="shared" si="3"/>
        <v>5.74421052631579</v>
      </c>
      <c r="I30" s="8">
        <f t="shared" si="3"/>
        <v>8.704210526315789</v>
      </c>
      <c r="J30" s="8">
        <f t="shared" si="3"/>
        <v>7.224210526315789</v>
      </c>
      <c r="K30" s="8">
        <f t="shared" si="3"/>
        <v>2.8344460526315793</v>
      </c>
    </row>
    <row r="31" spans="1:11" ht="12.75">
      <c r="A31" s="7" t="s">
        <v>3</v>
      </c>
      <c r="B31" s="8">
        <f aca="true" t="shared" si="4" ref="B31:K31">IF(ISERR(STDEV(B8:B27)),"",STDEV(B8:B27))</f>
        <v>0.2166633569247888</v>
      </c>
      <c r="C31" s="8">
        <f t="shared" si="4"/>
        <v>0.04277174902455815</v>
      </c>
      <c r="D31" s="8">
        <f t="shared" si="4"/>
        <v>1.0710422862554752</v>
      </c>
      <c r="E31" s="8">
        <f t="shared" si="4"/>
        <v>0.5432516621429258</v>
      </c>
      <c r="F31" s="8">
        <f t="shared" si="4"/>
        <v>0.5540803256838686</v>
      </c>
      <c r="G31" s="8">
        <f t="shared" si="4"/>
        <v>0.25764048288468394</v>
      </c>
      <c r="H31" s="8">
        <f t="shared" si="4"/>
        <v>1.1381921131995731</v>
      </c>
      <c r="I31" s="8">
        <f t="shared" si="4"/>
        <v>0.4769849262639831</v>
      </c>
      <c r="J31" s="8">
        <f t="shared" si="4"/>
        <v>0.6448132011113796</v>
      </c>
      <c r="K31" s="8">
        <f t="shared" si="4"/>
        <v>0.43970285944215415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2B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-1.2472660164638336</v>
      </c>
      <c r="C38" s="10">
        <f t="shared" si="7"/>
        <v>-0.7290842960013361</v>
      </c>
      <c r="D38" s="10">
        <f t="shared" si="7"/>
        <v>0.07223656997066147</v>
      </c>
      <c r="E38" s="10">
        <f t="shared" si="7"/>
        <v>-1.0337362708715907</v>
      </c>
      <c r="F38" s="10">
        <f t="shared" si="7"/>
        <v>-0.575871281794026</v>
      </c>
      <c r="G38" s="10">
        <f t="shared" si="7"/>
        <v>0.25586449727733396</v>
      </c>
      <c r="H38" s="10">
        <f t="shared" si="7"/>
        <v>-0.6099238593072781</v>
      </c>
      <c r="I38" s="10">
        <f t="shared" si="7"/>
        <v>0.012137644955697753</v>
      </c>
      <c r="J38" s="10">
        <f t="shared" si="7"/>
        <v>-0.5338143290530005</v>
      </c>
      <c r="K38" s="10">
        <f t="shared" si="7"/>
        <v>-0.47519830300095417</v>
      </c>
      <c r="L38" s="10">
        <f aca="true" t="shared" si="8" ref="L38:L57">IF(ISERR(AVERAGE(B38:K38)),"",AVERAGE(B38:K38))</f>
        <v>-0.4864655644288326</v>
      </c>
      <c r="M38" s="10">
        <f aca="true" t="shared" si="9" ref="M38:M57">IF(ISERR(STDEV(B38:K38)),"",STDEV(B38:K38))</f>
        <v>0.4801154662421265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0.18352507068622578</v>
      </c>
      <c r="C39" s="10">
        <f t="shared" si="7"/>
        <v>-0.49528511247348145</v>
      </c>
      <c r="D39" s="10">
        <f t="shared" si="7"/>
        <v>-0.2918947113100237</v>
      </c>
      <c r="E39" s="10">
        <f t="shared" si="7"/>
        <v>-0.6103597475624203</v>
      </c>
      <c r="F39" s="10">
        <f t="shared" si="7"/>
        <v>-0.4856316582551682</v>
      </c>
      <c r="G39" s="10">
        <f t="shared" si="7"/>
        <v>0.4499333774477654</v>
      </c>
      <c r="H39" s="10">
        <f t="shared" si="7"/>
        <v>-0.10034380399520837</v>
      </c>
      <c r="I39" s="10">
        <f t="shared" si="7"/>
        <v>0.5572282456932671</v>
      </c>
      <c r="J39" s="10">
        <f t="shared" si="7"/>
        <v>0.11753709997497408</v>
      </c>
      <c r="K39" s="10">
        <f t="shared" si="7"/>
        <v>-0.3955990935611899</v>
      </c>
      <c r="L39" s="10">
        <f t="shared" si="8"/>
        <v>-0.10708903333552597</v>
      </c>
      <c r="M39" s="10">
        <f t="shared" si="9"/>
        <v>0.4151590978398666</v>
      </c>
    </row>
    <row r="40" spans="1:13" ht="12.75">
      <c r="A40" s="22" t="str">
        <f t="shared" si="6"/>
        <v>ADAMS</v>
      </c>
      <c r="B40" s="10">
        <f t="shared" si="7"/>
        <v>0.6912251338685055</v>
      </c>
      <c r="C40" s="10">
        <f t="shared" si="7"/>
        <v>-0.49528511247348145</v>
      </c>
      <c r="D40" s="10">
        <f t="shared" si="7"/>
        <v>0.12825676709076644</v>
      </c>
      <c r="E40" s="10">
        <f t="shared" si="7"/>
        <v>-0.5919520726359346</v>
      </c>
      <c r="F40" s="10">
        <f t="shared" si="7"/>
        <v>-0.41343995942408235</v>
      </c>
      <c r="G40" s="10">
        <f t="shared" si="7"/>
        <v>-1.1414314399497778</v>
      </c>
      <c r="H40" s="10">
        <f t="shared" si="7"/>
        <v>-0.08277207794996418</v>
      </c>
      <c r="I40" s="10">
        <f t="shared" si="7"/>
        <v>-0.21847760920250742</v>
      </c>
      <c r="J40" s="10">
        <f t="shared" si="7"/>
        <v>-0.15385932878668318</v>
      </c>
      <c r="K40" s="10">
        <f t="shared" si="7"/>
        <v>-0.2807488056552419</v>
      </c>
      <c r="L40" s="10">
        <f t="shared" si="8"/>
        <v>-0.25584845051184013</v>
      </c>
      <c r="M40" s="10">
        <f t="shared" si="9"/>
        <v>0.4791481893638386</v>
      </c>
    </row>
    <row r="41" spans="1:13" ht="12.75">
      <c r="A41" s="22" t="str">
        <f t="shared" si="6"/>
        <v>CUNNIFF</v>
      </c>
      <c r="B41" s="10">
        <f t="shared" si="7"/>
        <v>-1.2934205676622228</v>
      </c>
      <c r="C41" s="10">
        <f t="shared" si="7"/>
        <v>-0.49528511247348145</v>
      </c>
      <c r="D41" s="10">
        <f t="shared" si="7"/>
        <v>0.016216372850555674</v>
      </c>
      <c r="E41" s="10">
        <f t="shared" si="7"/>
        <v>-1.2730360449159046</v>
      </c>
      <c r="F41" s="10">
        <f t="shared" si="7"/>
        <v>-0.44953580883962546</v>
      </c>
      <c r="G41" s="10">
        <f t="shared" si="7"/>
        <v>-0.442783471336222</v>
      </c>
      <c r="H41" s="10">
        <f t="shared" si="7"/>
        <v>0.7518849091991149</v>
      </c>
      <c r="I41" s="10">
        <f t="shared" si="7"/>
        <v>1.2281089850625808</v>
      </c>
      <c r="J41" s="10">
        <f t="shared" si="7"/>
        <v>1.1178267945536475</v>
      </c>
      <c r="K41" s="10">
        <f t="shared" si="7"/>
        <v>-0.2966686475431954</v>
      </c>
      <c r="L41" s="10">
        <f t="shared" si="8"/>
        <v>-0.11366925911047528</v>
      </c>
      <c r="M41" s="10">
        <f t="shared" si="9"/>
        <v>0.8956184775569894</v>
      </c>
    </row>
    <row r="42" spans="1:13" ht="12.75">
      <c r="A42" s="22" t="str">
        <f t="shared" si="6"/>
        <v>TSCHIRHART</v>
      </c>
      <c r="B42" s="10">
        <f t="shared" si="7"/>
        <v>-0.13955678770249766</v>
      </c>
      <c r="C42" s="10">
        <f t="shared" si="7"/>
        <v>0.9075099886936437</v>
      </c>
      <c r="D42" s="10">
        <f t="shared" si="7"/>
        <v>-0.6280158940306552</v>
      </c>
      <c r="E42" s="10">
        <f t="shared" si="7"/>
        <v>1.4144844943510038</v>
      </c>
      <c r="F42" s="10">
        <f t="shared" si="7"/>
        <v>0.3806687277178663</v>
      </c>
      <c r="G42" s="10">
        <f t="shared" si="7"/>
        <v>-1.1414314399497778</v>
      </c>
      <c r="H42" s="10">
        <f t="shared" si="7"/>
        <v>-0.18820243422142696</v>
      </c>
      <c r="I42" s="10">
        <f t="shared" si="7"/>
        <v>0.20082285290331778</v>
      </c>
      <c r="J42" s="10">
        <f t="shared" si="7"/>
        <v>-0.09182585935544604</v>
      </c>
      <c r="K42" s="10">
        <f t="shared" si="7"/>
        <v>0.025139584906145568</v>
      </c>
      <c r="L42" s="10">
        <f t="shared" si="8"/>
        <v>0.07395932333121734</v>
      </c>
      <c r="M42" s="10">
        <f t="shared" si="9"/>
        <v>0.7238868376456732</v>
      </c>
    </row>
    <row r="43" spans="1:13" ht="12.75">
      <c r="A43" s="22" t="str">
        <f t="shared" si="6"/>
        <v>CAPRONI</v>
      </c>
      <c r="B43" s="10">
        <f t="shared" si="7"/>
        <v>-0.3241749924960529</v>
      </c>
      <c r="C43" s="10">
        <f t="shared" si="7"/>
        <v>1.8427067228050622</v>
      </c>
      <c r="D43" s="10">
        <f t="shared" si="7"/>
        <v>-0.25454791322995346</v>
      </c>
      <c r="E43" s="10">
        <f t="shared" si="7"/>
        <v>0.31002399876186326</v>
      </c>
      <c r="F43" s="10">
        <f t="shared" si="7"/>
        <v>0.0016623088546633448</v>
      </c>
      <c r="G43" s="10">
        <f t="shared" si="7"/>
        <v>2.2741808510498274</v>
      </c>
      <c r="H43" s="10">
        <f t="shared" si="7"/>
        <v>0.1895896757513141</v>
      </c>
      <c r="I43" s="10">
        <f t="shared" si="7"/>
        <v>-0.2604076554130888</v>
      </c>
      <c r="J43" s="10">
        <f t="shared" si="7"/>
        <v>0.07101199790154555</v>
      </c>
      <c r="K43" s="10">
        <f t="shared" si="7"/>
        <v>0.08768182089453178</v>
      </c>
      <c r="L43" s="10">
        <f t="shared" si="8"/>
        <v>0.3937726814879713</v>
      </c>
      <c r="M43" s="10">
        <f t="shared" si="9"/>
        <v>0.906727097824892</v>
      </c>
    </row>
    <row r="44" spans="1:13" ht="12.75">
      <c r="A44" s="22" t="str">
        <f t="shared" si="6"/>
        <v>HSU</v>
      </c>
      <c r="B44" s="10">
        <f t="shared" si="7"/>
        <v>0.6912251338685055</v>
      </c>
      <c r="C44" s="10">
        <f t="shared" si="7"/>
        <v>1.1413091722214983</v>
      </c>
      <c r="D44" s="10">
        <f t="shared" si="7"/>
        <v>0.7351422358919079</v>
      </c>
      <c r="E44" s="10">
        <f t="shared" si="7"/>
        <v>2.795060113837429</v>
      </c>
      <c r="F44" s="10">
        <f t="shared" si="7"/>
        <v>0.3265249535945516</v>
      </c>
      <c r="G44" s="10">
        <f t="shared" si="7"/>
        <v>0.6148919255926326</v>
      </c>
      <c r="H44" s="10">
        <f t="shared" si="7"/>
        <v>0.2598765799322893</v>
      </c>
      <c r="I44" s="10">
        <f t="shared" si="7"/>
        <v>-0.42812784025541817</v>
      </c>
      <c r="J44" s="10">
        <f t="shared" si="7"/>
        <v>0.07101199790154555</v>
      </c>
      <c r="K44" s="10">
        <f t="shared" si="7"/>
        <v>1.0741434521659177</v>
      </c>
      <c r="L44" s="10">
        <f t="shared" si="8"/>
        <v>0.728105772475086</v>
      </c>
      <c r="M44" s="10">
        <f t="shared" si="9"/>
        <v>0.8644947509438349</v>
      </c>
    </row>
    <row r="45" spans="1:13" ht="12.75">
      <c r="A45" s="22" t="str">
        <f t="shared" si="6"/>
        <v>WALKER</v>
      </c>
      <c r="B45" s="10">
        <f t="shared" si="7"/>
        <v>-0.7857205044799436</v>
      </c>
      <c r="C45" s="10">
        <f t="shared" si="7"/>
        <v>-0.26148592894562683</v>
      </c>
      <c r="D45" s="10">
        <f t="shared" si="7"/>
        <v>-0.21720111514988322</v>
      </c>
      <c r="E45" s="10">
        <f t="shared" si="7"/>
        <v>-0.20539089917973558</v>
      </c>
      <c r="F45" s="10">
        <f t="shared" si="7"/>
        <v>-0.2690565617619098</v>
      </c>
      <c r="G45" s="10">
        <f t="shared" si="7"/>
        <v>-0.5592247994384814</v>
      </c>
      <c r="H45" s="10">
        <f t="shared" si="7"/>
        <v>0.2598765799322893</v>
      </c>
      <c r="I45" s="10">
        <f t="shared" si="7"/>
        <v>-0.9732184409929876</v>
      </c>
      <c r="J45" s="10">
        <f t="shared" si="7"/>
        <v>-0.13059677774996892</v>
      </c>
      <c r="K45" s="10">
        <f t="shared" si="7"/>
        <v>-0.31941127881169845</v>
      </c>
      <c r="L45" s="10">
        <f t="shared" si="8"/>
        <v>-0.3461429726577946</v>
      </c>
      <c r="M45" s="10">
        <f t="shared" si="9"/>
        <v>0.34894072032244394</v>
      </c>
    </row>
    <row r="46" spans="1:13" ht="12.75">
      <c r="A46" s="22" t="str">
        <f t="shared" si="6"/>
        <v>KOBRINETZ</v>
      </c>
      <c r="B46" s="10">
        <f t="shared" si="7"/>
        <v>1.060461543455617</v>
      </c>
      <c r="C46" s="10">
        <f t="shared" si="7"/>
        <v>-0.49528511247348145</v>
      </c>
      <c r="D46" s="10">
        <f t="shared" si="7"/>
        <v>-0.5813323964305676</v>
      </c>
      <c r="E46" s="10">
        <f t="shared" si="7"/>
        <v>0.10753957457052071</v>
      </c>
      <c r="F46" s="10">
        <f t="shared" si="7"/>
        <v>-0.05248146526865096</v>
      </c>
      <c r="G46" s="10">
        <f t="shared" si="7"/>
        <v>-0.17108703909761716</v>
      </c>
      <c r="H46" s="10">
        <f t="shared" si="7"/>
        <v>-0.31120451653813397</v>
      </c>
      <c r="I46" s="10">
        <f t="shared" si="7"/>
        <v>-0.13461751678134087</v>
      </c>
      <c r="J46" s="10">
        <f t="shared" si="7"/>
        <v>-0.32445136972258043</v>
      </c>
      <c r="K46" s="10">
        <f t="shared" si="7"/>
        <v>-0.31941127881169845</v>
      </c>
      <c r="L46" s="10">
        <f t="shared" si="8"/>
        <v>-0.1221869577097933</v>
      </c>
      <c r="M46" s="10">
        <f t="shared" si="9"/>
        <v>0.46240783815804026</v>
      </c>
    </row>
    <row r="47" spans="1:13" ht="12.75">
      <c r="A47" s="22" t="str">
        <f t="shared" si="6"/>
        <v>KIRKPATRICK</v>
      </c>
      <c r="B47" s="10">
        <f t="shared" si="7"/>
        <v>-1.6188101536108654</v>
      </c>
      <c r="C47" s="10">
        <f t="shared" si="7"/>
        <v>1.6673573351591726</v>
      </c>
      <c r="D47" s="10">
        <f t="shared" si="7"/>
        <v>1.5287616950933998</v>
      </c>
      <c r="E47" s="10">
        <f t="shared" si="7"/>
        <v>-0.7484173095110628</v>
      </c>
      <c r="F47" s="10">
        <f t="shared" si="7"/>
        <v>-0.6796468488637126</v>
      </c>
      <c r="G47" s="10">
        <f t="shared" si="7"/>
        <v>-0.4621903593532652</v>
      </c>
      <c r="H47" s="10">
        <f t="shared" si="7"/>
        <v>-0.8295704348728254</v>
      </c>
      <c r="I47" s="10">
        <f t="shared" si="7"/>
        <v>1.6683744702736967</v>
      </c>
      <c r="J47" s="10">
        <f t="shared" si="7"/>
        <v>-0.1150884103921603</v>
      </c>
      <c r="K47" s="10">
        <f t="shared" si="7"/>
        <v>0.2815058958803616</v>
      </c>
      <c r="L47" s="10">
        <f t="shared" si="8"/>
        <v>0.06922758798027388</v>
      </c>
      <c r="M47" s="10">
        <f t="shared" si="9"/>
        <v>1.178022550023522</v>
      </c>
    </row>
    <row r="48" spans="1:13" ht="12.75">
      <c r="A48" s="22" t="str">
        <f t="shared" si="6"/>
        <v>MACH</v>
      </c>
      <c r="B48" s="10">
        <f t="shared" si="7"/>
        <v>1.1527706458523952</v>
      </c>
      <c r="C48" s="10">
        <f t="shared" si="7"/>
        <v>-0.7290842960013361</v>
      </c>
      <c r="D48" s="10">
        <f t="shared" si="7"/>
        <v>-2.075204319633377</v>
      </c>
      <c r="E48" s="10">
        <f t="shared" si="7"/>
        <v>-1.3466667446218472</v>
      </c>
      <c r="F48" s="10">
        <f t="shared" si="7"/>
        <v>-0.4856316582551682</v>
      </c>
      <c r="G48" s="10">
        <f t="shared" si="7"/>
        <v>-0.442783471336222</v>
      </c>
      <c r="H48" s="10">
        <f t="shared" si="7"/>
        <v>1.1911780603302096</v>
      </c>
      <c r="I48" s="10">
        <f t="shared" si="7"/>
        <v>-2.314979919731622</v>
      </c>
      <c r="J48" s="10">
        <f t="shared" si="7"/>
        <v>0.19507893676401705</v>
      </c>
      <c r="K48" s="10">
        <f t="shared" si="7"/>
        <v>-1.42015463220732</v>
      </c>
      <c r="L48" s="10">
        <f t="shared" si="8"/>
        <v>-0.6275477398840271</v>
      </c>
      <c r="M48" s="10">
        <f t="shared" si="9"/>
        <v>1.2159630012958824</v>
      </c>
    </row>
    <row r="49" spans="1:13" ht="12.75">
      <c r="A49" s="22" t="str">
        <f t="shared" si="6"/>
        <v>RODRIGUEZ</v>
      </c>
      <c r="B49" s="10">
        <f t="shared" si="7"/>
        <v>1.3373888506459515</v>
      </c>
      <c r="C49" s="10">
        <f t="shared" si="7"/>
        <v>-1.1966826630570453</v>
      </c>
      <c r="D49" s="10">
        <f t="shared" si="7"/>
        <v>-0.6186791945106378</v>
      </c>
      <c r="E49" s="10">
        <f t="shared" si="7"/>
        <v>0.40206237339429174</v>
      </c>
      <c r="F49" s="10">
        <f t="shared" si="7"/>
        <v>-0.44953580883962546</v>
      </c>
      <c r="G49" s="10">
        <f t="shared" si="7"/>
        <v>-1.1414314399497778</v>
      </c>
      <c r="H49" s="10">
        <f t="shared" si="7"/>
        <v>-1.145861503687213</v>
      </c>
      <c r="I49" s="10">
        <f t="shared" si="7"/>
        <v>-0.21847760920250742</v>
      </c>
      <c r="J49" s="10">
        <f t="shared" si="7"/>
        <v>-1.0921155539341236</v>
      </c>
      <c r="K49" s="10">
        <f t="shared" si="7"/>
        <v>-0.6025570381045808</v>
      </c>
      <c r="L49" s="10">
        <f t="shared" si="8"/>
        <v>-0.4725889587245268</v>
      </c>
      <c r="M49" s="10">
        <f t="shared" si="9"/>
        <v>0.8133021706348443</v>
      </c>
    </row>
    <row r="50" spans="1:13" ht="12.75">
      <c r="A50" s="22" t="str">
        <f t="shared" si="6"/>
        <v>LOPEZ</v>
      </c>
      <c r="B50" s="10">
        <f t="shared" si="7"/>
        <v>-1.43188422125739</v>
      </c>
      <c r="C50" s="10">
        <f t="shared" si="7"/>
        <v>-0.9628834795291907</v>
      </c>
      <c r="D50" s="10">
        <f t="shared" si="7"/>
        <v>0.3710109546112227</v>
      </c>
      <c r="E50" s="10">
        <f t="shared" si="7"/>
        <v>-0.6471750974153917</v>
      </c>
      <c r="F50" s="10">
        <f t="shared" si="7"/>
        <v>-0.17881693822305195</v>
      </c>
      <c r="G50" s="10">
        <f t="shared" si="7"/>
        <v>-1.1414314399497778</v>
      </c>
      <c r="H50" s="10">
        <f t="shared" si="7"/>
        <v>-1.1722190927550789</v>
      </c>
      <c r="I50" s="10">
        <f t="shared" si="7"/>
        <v>0.13792778358744195</v>
      </c>
      <c r="J50" s="10">
        <f t="shared" si="7"/>
        <v>-0.9835569824294608</v>
      </c>
      <c r="K50" s="10">
        <f t="shared" si="7"/>
        <v>-0.26255470064043723</v>
      </c>
      <c r="L50" s="10">
        <f t="shared" si="8"/>
        <v>-0.6271583214001114</v>
      </c>
      <c r="M50" s="10">
        <f t="shared" si="9"/>
        <v>0.6114580357453933</v>
      </c>
    </row>
    <row r="51" spans="1:13" ht="12.75">
      <c r="A51" s="22" t="str">
        <f t="shared" si="6"/>
        <v>CASTILLO</v>
      </c>
      <c r="B51" s="10">
        <f t="shared" si="7"/>
        <v>1.798934362629842</v>
      </c>
      <c r="C51" s="10">
        <f t="shared" si="7"/>
        <v>-0.49528511247348145</v>
      </c>
      <c r="D51" s="10">
        <f t="shared" si="7"/>
        <v>-0.6933727906707783</v>
      </c>
      <c r="E51" s="10">
        <f t="shared" si="7"/>
        <v>-0.13176019947379283</v>
      </c>
      <c r="F51" s="10">
        <f t="shared" si="7"/>
        <v>-0.1968648629308235</v>
      </c>
      <c r="G51" s="10">
        <f t="shared" si="7"/>
        <v>-1.1414314399497778</v>
      </c>
      <c r="H51" s="10">
        <f t="shared" si="7"/>
        <v>-0.6538531744203875</v>
      </c>
      <c r="I51" s="10">
        <f t="shared" si="7"/>
        <v>-0.11365249367605018</v>
      </c>
      <c r="J51" s="10">
        <f t="shared" si="7"/>
        <v>-0.6191103495209506</v>
      </c>
      <c r="K51" s="10">
        <f t="shared" si="7"/>
        <v>-0.5547975124407204</v>
      </c>
      <c r="L51" s="10">
        <f t="shared" si="8"/>
        <v>-0.280119357292692</v>
      </c>
      <c r="M51" s="10">
        <f t="shared" si="9"/>
        <v>0.7935917290305244</v>
      </c>
    </row>
    <row r="52" spans="1:13" ht="12.75">
      <c r="A52" s="22" t="str">
        <f t="shared" si="6"/>
        <v>GARCIA, P</v>
      </c>
      <c r="B52" s="10">
        <f t="shared" si="7"/>
        <v>-0.0934022365041086</v>
      </c>
      <c r="C52" s="10">
        <f t="shared" si="7"/>
        <v>-0.26148592894562683</v>
      </c>
      <c r="D52" s="10">
        <f t="shared" si="7"/>
        <v>-0.6280158940306552</v>
      </c>
      <c r="E52" s="10">
        <f t="shared" si="7"/>
        <v>-0.09494484962082146</v>
      </c>
      <c r="F52" s="10">
        <f t="shared" si="7"/>
        <v>-0.467583733547397</v>
      </c>
      <c r="G52" s="10">
        <f t="shared" si="7"/>
        <v>0.6440022576181977</v>
      </c>
      <c r="H52" s="10">
        <f t="shared" si="7"/>
        <v>-1.4533667094789797</v>
      </c>
      <c r="I52" s="10">
        <f t="shared" si="7"/>
        <v>-0.8264632792559489</v>
      </c>
      <c r="J52" s="10">
        <f t="shared" si="7"/>
        <v>-1.5883833093840083</v>
      </c>
      <c r="K52" s="10">
        <f t="shared" si="7"/>
        <v>-0.7003503525591498</v>
      </c>
      <c r="L52" s="10">
        <f t="shared" si="8"/>
        <v>-0.5469994035708499</v>
      </c>
      <c r="M52" s="10">
        <f t="shared" si="9"/>
        <v>0.6608559966783524</v>
      </c>
    </row>
    <row r="53" spans="1:13" ht="12.75">
      <c r="A53" s="22" t="str">
        <f t="shared" si="6"/>
        <v>RAMIREZ</v>
      </c>
      <c r="B53" s="10">
        <f t="shared" si="7"/>
        <v>0.32198872428139297</v>
      </c>
      <c r="C53" s="10">
        <f t="shared" si="7"/>
        <v>0.6737108051657891</v>
      </c>
      <c r="D53" s="10">
        <f t="shared" si="7"/>
        <v>-0.3199048098700758</v>
      </c>
      <c r="E53" s="10">
        <f t="shared" si="7"/>
        <v>0.4572853981737488</v>
      </c>
      <c r="F53" s="10">
        <f t="shared" si="7"/>
        <v>-0.5397754323784829</v>
      </c>
      <c r="G53" s="10">
        <f t="shared" si="7"/>
        <v>0.25586449727733396</v>
      </c>
      <c r="H53" s="10">
        <f t="shared" si="7"/>
        <v>-0.2760610644476464</v>
      </c>
      <c r="I53" s="10">
        <f t="shared" si="7"/>
        <v>-0.49102290957129024</v>
      </c>
      <c r="J53" s="10">
        <f t="shared" si="7"/>
        <v>-0.42525575754833905</v>
      </c>
      <c r="K53" s="10">
        <f t="shared" si="7"/>
        <v>-0.30803996317744536</v>
      </c>
      <c r="L53" s="10">
        <f t="shared" si="8"/>
        <v>-0.0651210512095015</v>
      </c>
      <c r="M53" s="10">
        <f t="shared" si="9"/>
        <v>0.44428131013940564</v>
      </c>
    </row>
    <row r="54" spans="1:13" ht="12.75">
      <c r="A54" s="22" t="str">
        <f t="shared" si="6"/>
        <v>BROWN</v>
      </c>
      <c r="B54" s="10">
        <f aca="true" t="shared" si="10" ref="B54:K57">IF(ISNUMBER(B24),IF(B$31=0,0,(B24-B$30)/B$31),"")</f>
        <v>-0.5318704728888042</v>
      </c>
      <c r="C54" s="10">
        <f t="shared" si="10"/>
        <v>1.8427067228050622</v>
      </c>
      <c r="D54" s="10">
        <f t="shared" si="10"/>
        <v>2.8452363274158743</v>
      </c>
      <c r="E54" s="10">
        <f t="shared" si="10"/>
        <v>0.5401199353429342</v>
      </c>
      <c r="F54" s="10">
        <f t="shared" si="10"/>
        <v>3.8097744221944616</v>
      </c>
      <c r="G54" s="10">
        <f t="shared" si="10"/>
        <v>1.3814640022658395</v>
      </c>
      <c r="H54" s="10">
        <f t="shared" si="10"/>
        <v>2.763847541379529</v>
      </c>
      <c r="I54" s="10">
        <f t="shared" si="10"/>
        <v>1.9828498168530646</v>
      </c>
      <c r="J54" s="10">
        <f t="shared" si="10"/>
        <v>3.17268546946333</v>
      </c>
      <c r="K54" s="10">
        <f t="shared" si="10"/>
        <v>3.4774710114651373</v>
      </c>
      <c r="L54" s="10">
        <f t="shared" si="8"/>
        <v>2.128428477629643</v>
      </c>
      <c r="M54" s="10">
        <f t="shared" si="9"/>
        <v>1.3709519812981086</v>
      </c>
    </row>
    <row r="55" spans="1:13" ht="12.75">
      <c r="A55" s="22" t="str">
        <f t="shared" si="6"/>
        <v>GARCIA, O</v>
      </c>
      <c r="B55" s="10">
        <f t="shared" si="10"/>
        <v>0.5989160314717273</v>
      </c>
      <c r="C55" s="10">
        <f t="shared" si="10"/>
        <v>-0.7290842960013361</v>
      </c>
      <c r="D55" s="10">
        <f t="shared" si="10"/>
        <v>0.10024666853071354</v>
      </c>
      <c r="E55" s="10">
        <f t="shared" si="10"/>
        <v>1.0095156459683186</v>
      </c>
      <c r="F55" s="10">
        <f t="shared" si="10"/>
        <v>-0.12467316409973724</v>
      </c>
      <c r="G55" s="10">
        <f t="shared" si="10"/>
        <v>0.4499333774477654</v>
      </c>
      <c r="H55" s="10">
        <f t="shared" si="10"/>
        <v>0.11051690854771722</v>
      </c>
      <c r="I55" s="10">
        <f t="shared" si="10"/>
        <v>1.0394237771149608</v>
      </c>
      <c r="J55" s="10">
        <f t="shared" si="10"/>
        <v>0.4819837328834829</v>
      </c>
      <c r="K55" s="10">
        <f t="shared" si="10"/>
        <v>0.2935026338744981</v>
      </c>
      <c r="L55" s="10">
        <f t="shared" si="8"/>
        <v>0.32302813157381105</v>
      </c>
      <c r="M55" s="10">
        <f t="shared" si="9"/>
        <v>0.5275746552654268</v>
      </c>
    </row>
    <row r="56" spans="1:13" ht="12.75">
      <c r="A56" s="22" t="str">
        <f t="shared" si="6"/>
        <v>VIERA</v>
      </c>
      <c r="B56" s="10">
        <f t="shared" si="10"/>
        <v>-0.370329543694442</v>
      </c>
      <c r="C56" s="10">
        <f t="shared" si="10"/>
        <v>-0.7290842960013361</v>
      </c>
      <c r="D56" s="10">
        <f t="shared" si="10"/>
        <v>0.5110614474114863</v>
      </c>
      <c r="E56" s="10">
        <f t="shared" si="10"/>
        <v>-0.3526522985916211</v>
      </c>
      <c r="F56" s="10">
        <f t="shared" si="10"/>
        <v>0.8499147701199267</v>
      </c>
      <c r="G56" s="10">
        <f t="shared" si="10"/>
        <v>1.4590915543340126</v>
      </c>
      <c r="H56" s="10">
        <f t="shared" si="10"/>
        <v>1.2966084166016723</v>
      </c>
      <c r="I56" s="10">
        <f t="shared" si="10"/>
        <v>-0.8474283023612396</v>
      </c>
      <c r="J56" s="10">
        <f t="shared" si="10"/>
        <v>0.8309219984341831</v>
      </c>
      <c r="K56" s="10">
        <f t="shared" si="10"/>
        <v>0.6960472073270298</v>
      </c>
      <c r="L56" s="10">
        <f t="shared" si="8"/>
        <v>0.33441509535796726</v>
      </c>
      <c r="M56" s="10">
        <f t="shared" si="9"/>
        <v>0.8407315098346602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1.798934362629842</v>
      </c>
      <c r="C58" s="10">
        <f t="shared" si="11"/>
        <v>1.8427067228050622</v>
      </c>
      <c r="D58" s="10">
        <f t="shared" si="11"/>
        <v>2.8452363274158743</v>
      </c>
      <c r="E58" s="10">
        <f t="shared" si="11"/>
        <v>2.795060113837429</v>
      </c>
      <c r="F58" s="10">
        <f t="shared" si="11"/>
        <v>3.8097744221944616</v>
      </c>
      <c r="G58" s="10">
        <f t="shared" si="11"/>
        <v>2.2741808510498274</v>
      </c>
      <c r="H58" s="10">
        <f t="shared" si="11"/>
        <v>2.763847541379529</v>
      </c>
      <c r="I58" s="10">
        <f t="shared" si="11"/>
        <v>-2.314979919731622</v>
      </c>
      <c r="J58" s="10">
        <f t="shared" si="11"/>
        <v>3.17268546946333</v>
      </c>
      <c r="K58" s="10">
        <f t="shared" si="11"/>
        <v>3.4774710114651373</v>
      </c>
      <c r="L58" s="10">
        <f t="shared" si="11"/>
        <v>2.128428477629643</v>
      </c>
      <c r="M58" s="10">
        <f t="shared" si="11"/>
        <v>1.3709519812981086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-0.0934022365041086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-0.26148592894562683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0.016216372850555674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-0.09494484962082146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0.0016623088546633448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-0.17108703909761716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-0.08277207794996418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0.012137644955697753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0.07101199790154555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0.025139584906145568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-0.0651210512095015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0.34894072032244394</v>
      </c>
    </row>
    <row r="60" spans="1:13" ht="12.75">
      <c r="A60" s="7" t="s">
        <v>7</v>
      </c>
      <c r="B60" s="10">
        <f aca="true" t="shared" si="12" ref="B60:K60">IF(ISERR(AVERAGE(B38:B57)),"",AVERAGE(B38:B57))</f>
        <v>9.349246523159212E-17</v>
      </c>
      <c r="C60" s="10">
        <f t="shared" si="12"/>
        <v>-7.1288004739089E-16</v>
      </c>
      <c r="D60" s="10">
        <f t="shared" si="12"/>
        <v>-9.933574430856664E-16</v>
      </c>
      <c r="E60" s="10">
        <f t="shared" si="12"/>
        <v>-6.515256170826576E-16</v>
      </c>
      <c r="F60" s="10">
        <f t="shared" si="12"/>
        <v>3.8565641908031755E-16</v>
      </c>
      <c r="G60" s="10">
        <f t="shared" si="12"/>
        <v>6.193875821592978E-16</v>
      </c>
      <c r="H60" s="10">
        <f t="shared" si="12"/>
        <v>-3.9734297723426655E-16</v>
      </c>
      <c r="I60" s="10">
        <f t="shared" si="12"/>
        <v>1.4082302575508564E-15</v>
      </c>
      <c r="J60" s="10">
        <f t="shared" si="12"/>
        <v>2.4541772123292936E-16</v>
      </c>
      <c r="K60" s="10">
        <f t="shared" si="12"/>
        <v>-5.492682332356038E-16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0.9999999999999967</v>
      </c>
      <c r="C61" s="10">
        <f t="shared" si="13"/>
        <v>1.0000000000000249</v>
      </c>
      <c r="D61" s="10">
        <f t="shared" si="13"/>
        <v>1.0000000000000058</v>
      </c>
      <c r="E61" s="10">
        <f t="shared" si="13"/>
        <v>1.0000000000000018</v>
      </c>
      <c r="F61" s="10">
        <f t="shared" si="13"/>
        <v>0.9999999999999996</v>
      </c>
      <c r="G61" s="10">
        <f t="shared" si="13"/>
        <v>0.9999999999999962</v>
      </c>
      <c r="H61" s="10">
        <f t="shared" si="13"/>
        <v>0.9999999999999991</v>
      </c>
      <c r="I61" s="10">
        <f t="shared" si="13"/>
        <v>0.9999999999999637</v>
      </c>
      <c r="J61" s="10">
        <f t="shared" si="13"/>
        <v>0.9999999999999767</v>
      </c>
      <c r="K61" s="10">
        <f t="shared" si="13"/>
        <v>1.0000000000000036</v>
      </c>
      <c r="L61" s="24"/>
      <c r="M61" s="24"/>
    </row>
    <row r="62" spans="1:13" ht="12.75">
      <c r="A62" s="22" t="s">
        <v>9</v>
      </c>
      <c r="B62" s="10">
        <f aca="true" t="shared" si="14" ref="B62:K62">B30</f>
        <v>1.1902368421052631</v>
      </c>
      <c r="C62" s="10">
        <f t="shared" si="14"/>
        <v>0.6711842105263158</v>
      </c>
      <c r="D62" s="10">
        <f t="shared" si="14"/>
        <v>6.3226315789473695</v>
      </c>
      <c r="E62" s="10">
        <f t="shared" si="14"/>
        <v>1.3315789473684214</v>
      </c>
      <c r="F62" s="10">
        <f t="shared" si="14"/>
        <v>1.3890789473684209</v>
      </c>
      <c r="G62" s="10">
        <f t="shared" si="14"/>
        <v>1.0440789473684209</v>
      </c>
      <c r="H62" s="10">
        <f t="shared" si="14"/>
        <v>5.74421052631579</v>
      </c>
      <c r="I62" s="10">
        <f t="shared" si="14"/>
        <v>8.704210526315789</v>
      </c>
      <c r="J62" s="10">
        <f t="shared" si="14"/>
        <v>7.224210526315789</v>
      </c>
      <c r="K62" s="10">
        <f t="shared" si="14"/>
        <v>2.8344460526315793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0.2166633569247888</v>
      </c>
      <c r="C63" s="10">
        <f t="shared" si="15"/>
        <v>0.04277174902455815</v>
      </c>
      <c r="D63" s="10">
        <f t="shared" si="15"/>
        <v>1.0710422862554752</v>
      </c>
      <c r="E63" s="10">
        <f t="shared" si="15"/>
        <v>0.5432516621429258</v>
      </c>
      <c r="F63" s="10">
        <f t="shared" si="15"/>
        <v>0.5540803256838686</v>
      </c>
      <c r="G63" s="10">
        <f t="shared" si="15"/>
        <v>0.25764048288468394</v>
      </c>
      <c r="H63" s="10">
        <f t="shared" si="15"/>
        <v>1.1381921131995731</v>
      </c>
      <c r="I63" s="10">
        <f t="shared" si="15"/>
        <v>0.4769849262639831</v>
      </c>
      <c r="J63" s="10">
        <f t="shared" si="15"/>
        <v>0.6448132011113796</v>
      </c>
      <c r="K63" s="10">
        <f t="shared" si="15"/>
        <v>0.43970285944215415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39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>
        <v>0.68</v>
      </c>
      <c r="C8" s="30">
        <v>0.74</v>
      </c>
      <c r="D8" s="30">
        <v>9.39</v>
      </c>
      <c r="E8" s="30">
        <v>1.02</v>
      </c>
      <c r="F8" s="30">
        <v>1.25</v>
      </c>
      <c r="G8" s="30">
        <v>1.38</v>
      </c>
      <c r="H8" s="30">
        <v>7.68</v>
      </c>
      <c r="I8" s="30">
        <v>9.74</v>
      </c>
      <c r="J8" s="10">
        <f>IF(ISERR(AVERAGE(H8:I8)),"",AVERAGE(H8:I8))</f>
        <v>8.71</v>
      </c>
      <c r="K8" s="30">
        <f>IF(ISBLANK(1!A8),"",weighting!$B$2*B8+weighting!$C$2*C8+weighting!$D$2*D8+weighting!$E$2*E8+weighting!$F$2*F8+weighting!$G$2*G8+weighting!$J$2*J8)</f>
        <v>3.523</v>
      </c>
    </row>
    <row r="9" spans="1:11" ht="12.75">
      <c r="A9" s="22" t="str">
        <f>IF(1!A9&lt;&gt;"",1!A9,"")</f>
        <v>HILLS</v>
      </c>
      <c r="B9" s="30">
        <v>0.64</v>
      </c>
      <c r="C9" s="30">
        <v>0.75</v>
      </c>
      <c r="D9" s="30">
        <v>8.86</v>
      </c>
      <c r="E9" s="30">
        <v>1.01</v>
      </c>
      <c r="F9" s="30">
        <v>1.22</v>
      </c>
      <c r="G9" s="30">
        <v>0.34</v>
      </c>
      <c r="H9" s="30">
        <v>8.23</v>
      </c>
      <c r="I9" s="30">
        <v>9.89</v>
      </c>
      <c r="J9" s="10">
        <f aca="true" t="shared" si="0" ref="J9:J27">IF(ISERR(AVERAGE(H9:I9)),"",AVERAGE(H9:I9))</f>
        <v>9.06</v>
      </c>
      <c r="K9" s="30">
        <f>IF(ISBLANK(1!A9),"",weighting!$B$2*B9+weighting!$C$2*C9+weighting!$D$2*D9+weighting!$E$2*E9+weighting!$F$2*F9+weighting!$G$2*G9+weighting!$J$2*J9)</f>
        <v>3.3365</v>
      </c>
    </row>
    <row r="10" spans="1:11" ht="12.75">
      <c r="A10" s="22" t="str">
        <f>IF(1!A10&lt;&gt;"",1!A10,"")</f>
        <v>ADAMS</v>
      </c>
      <c r="B10" s="30">
        <v>0.52</v>
      </c>
      <c r="C10" s="30">
        <v>0.72</v>
      </c>
      <c r="D10" s="30">
        <v>8.72</v>
      </c>
      <c r="E10" s="30">
        <v>1</v>
      </c>
      <c r="F10" s="30">
        <v>1.42</v>
      </c>
      <c r="G10" s="30">
        <v>0.72</v>
      </c>
      <c r="H10" s="30">
        <v>8.51</v>
      </c>
      <c r="I10" s="30">
        <v>9.85</v>
      </c>
      <c r="J10" s="10">
        <f t="shared" si="0"/>
        <v>9.18</v>
      </c>
      <c r="K10" s="30">
        <f>IF(ISBLANK(1!A10),"",weighting!$B$2*B10+weighting!$C$2*C10+weighting!$D$2*D10+weighting!$E$2*E10+weighting!$F$2*F10+weighting!$G$2*G10+weighting!$J$2*J10)</f>
        <v>3.4080000000000004</v>
      </c>
    </row>
    <row r="11" spans="1:11" ht="12.75">
      <c r="A11" s="22" t="str">
        <f>IF(1!A11&lt;&gt;"",1!A11,"")</f>
        <v>CUNNIFF</v>
      </c>
      <c r="B11" s="30">
        <v>0.56</v>
      </c>
      <c r="C11" s="30">
        <v>0.75</v>
      </c>
      <c r="D11" s="30">
        <v>9.01</v>
      </c>
      <c r="E11" s="30">
        <v>0.93</v>
      </c>
      <c r="F11" s="30">
        <v>1.34</v>
      </c>
      <c r="G11" s="30">
        <v>1.14</v>
      </c>
      <c r="H11" s="30">
        <v>8.78</v>
      </c>
      <c r="I11" s="30">
        <v>9.88</v>
      </c>
      <c r="J11" s="10">
        <f t="shared" si="0"/>
        <v>9.33</v>
      </c>
      <c r="K11" s="30">
        <f>IF(ISBLANK(1!A11),"",weighting!$B$2*B11+weighting!$C$2*C11+weighting!$D$2*D11+weighting!$E$2*E11+weighting!$F$2*F11+weighting!$G$2*G11+weighting!$J$2*J11)</f>
        <v>3.4935</v>
      </c>
    </row>
    <row r="12" spans="1:11" ht="12.75">
      <c r="A12" s="22" t="str">
        <f>IF(1!A12&lt;&gt;"",1!A12,"")</f>
        <v>TSCHIRHART</v>
      </c>
      <c r="B12" s="30">
        <v>0.68</v>
      </c>
      <c r="C12" s="30">
        <v>0.75</v>
      </c>
      <c r="D12" s="30">
        <v>8.83</v>
      </c>
      <c r="E12" s="30">
        <v>1.05</v>
      </c>
      <c r="F12" s="30">
        <v>1.75</v>
      </c>
      <c r="G12" s="30">
        <v>1.32</v>
      </c>
      <c r="H12" s="30">
        <v>8.66</v>
      </c>
      <c r="I12" s="30">
        <v>9.7</v>
      </c>
      <c r="J12" s="10">
        <f t="shared" si="0"/>
        <v>9.18</v>
      </c>
      <c r="K12" s="30">
        <f>IF(ISBLANK(1!A12),"",weighting!$B$2*B12+weighting!$C$2*C12+weighting!$D$2*D12+weighting!$E$2*E12+weighting!$F$2*F12+weighting!$G$2*G12+weighting!$J$2*J12)</f>
        <v>3.6075000000000004</v>
      </c>
    </row>
    <row r="13" spans="1:11" ht="12.75">
      <c r="A13" s="22" t="str">
        <f>IF(1!A13&lt;&gt;"",1!A13,"")</f>
        <v>CAPRONI</v>
      </c>
      <c r="B13" s="30">
        <v>0.75</v>
      </c>
      <c r="C13" s="30">
        <v>0.76</v>
      </c>
      <c r="D13" s="30">
        <v>9.09</v>
      </c>
      <c r="E13" s="30">
        <v>0.73</v>
      </c>
      <c r="F13" s="30">
        <v>1.4</v>
      </c>
      <c r="G13" s="30">
        <v>0.75</v>
      </c>
      <c r="H13" s="30">
        <v>8.5</v>
      </c>
      <c r="I13" s="30">
        <v>9.9</v>
      </c>
      <c r="J13" s="10">
        <f t="shared" si="0"/>
        <v>9.2</v>
      </c>
      <c r="K13" s="30">
        <f>IF(ISBLANK(1!A13),"",weighting!$B$2*B13+weighting!$C$2*C13+weighting!$D$2*D13+weighting!$E$2*E13+weighting!$F$2*F13+weighting!$G$2*G13+weighting!$J$2*J13)</f>
        <v>3.456</v>
      </c>
    </row>
    <row r="14" spans="1:11" ht="12.75">
      <c r="A14" s="22" t="str">
        <f>IF(1!A14&lt;&gt;"",1!A14,"")</f>
        <v>HSU</v>
      </c>
      <c r="B14" s="30">
        <v>0.675</v>
      </c>
      <c r="C14" s="30">
        <v>0.75</v>
      </c>
      <c r="D14" s="30">
        <v>9.02</v>
      </c>
      <c r="E14" s="30">
        <v>6.385</v>
      </c>
      <c r="F14" s="30">
        <v>1.567</v>
      </c>
      <c r="G14" s="30">
        <v>2.49</v>
      </c>
      <c r="H14" s="30">
        <v>7.84</v>
      </c>
      <c r="I14" s="30">
        <v>9.5</v>
      </c>
      <c r="J14" s="10">
        <f t="shared" si="0"/>
        <v>8.67</v>
      </c>
      <c r="K14" s="30">
        <f>IF(ISBLANK(1!A14),"",weighting!$B$2*B14+weighting!$C$2*C14+weighting!$D$2*D14+weighting!$E$2*E14+weighting!$F$2*F14+weighting!$G$2*G14+weighting!$J$2*J14)</f>
        <v>4.4566</v>
      </c>
    </row>
    <row r="15" spans="1:11" ht="12.75">
      <c r="A15" s="22" t="str">
        <f>IF(1!A15&lt;&gt;"",1!A15,"")</f>
        <v>WALKER</v>
      </c>
      <c r="B15" s="30">
        <v>0.59</v>
      </c>
      <c r="C15" s="30">
        <v>0.75</v>
      </c>
      <c r="D15" s="30">
        <v>8.73</v>
      </c>
      <c r="E15" s="30">
        <v>1.42</v>
      </c>
      <c r="F15" s="30">
        <v>1.33</v>
      </c>
      <c r="G15" s="30">
        <v>1.32</v>
      </c>
      <c r="H15" s="30">
        <v>8.43</v>
      </c>
      <c r="I15" s="30">
        <v>9.64</v>
      </c>
      <c r="J15" s="10">
        <f t="shared" si="0"/>
        <v>9.035</v>
      </c>
      <c r="K15" s="30">
        <f>IF(ISBLANK(1!A15),"",weighting!$B$2*B15+weighting!$C$2*C15+weighting!$D$2*D15+weighting!$E$2*E15+weighting!$F$2*F15+weighting!$G$2*G15+weighting!$J$2*J15)</f>
        <v>3.4980000000000007</v>
      </c>
    </row>
    <row r="16" spans="1:11" ht="12.75">
      <c r="A16" s="22" t="str">
        <f>IF(1!A16&lt;&gt;"",1!A16,"")</f>
        <v>KOBRINETZ</v>
      </c>
      <c r="B16" s="30">
        <v>0.75</v>
      </c>
      <c r="C16" s="30">
        <v>0.75</v>
      </c>
      <c r="D16" s="30">
        <v>8.8</v>
      </c>
      <c r="E16" s="30">
        <v>1.14</v>
      </c>
      <c r="F16" s="30">
        <v>1.33</v>
      </c>
      <c r="G16" s="30">
        <v>1.09</v>
      </c>
      <c r="H16" s="30">
        <v>8.44</v>
      </c>
      <c r="I16" s="30">
        <v>9.9</v>
      </c>
      <c r="J16" s="10">
        <f t="shared" si="0"/>
        <v>9.17</v>
      </c>
      <c r="K16" s="30">
        <f>IF(ISBLANK(1!A16),"",weighting!$B$2*B16+weighting!$C$2*C16+weighting!$D$2*D16+weighting!$E$2*E16+weighting!$F$2*F16+weighting!$G$2*G16+weighting!$J$2*J16)</f>
        <v>3.4685000000000006</v>
      </c>
    </row>
    <row r="17" spans="1:11" ht="12.75">
      <c r="A17" s="22" t="str">
        <f>IF(1!A17&lt;&gt;"",1!A17,"")</f>
        <v>KIRKPATRICK</v>
      </c>
      <c r="B17" s="30">
        <v>2.837</v>
      </c>
      <c r="C17" s="30">
        <v>0.74</v>
      </c>
      <c r="D17" s="30">
        <v>9.28</v>
      </c>
      <c r="E17" s="30">
        <v>0.896</v>
      </c>
      <c r="F17" s="30">
        <v>1.1375</v>
      </c>
      <c r="G17" s="30">
        <v>1.018</v>
      </c>
      <c r="H17" s="30">
        <v>9.3</v>
      </c>
      <c r="I17" s="30">
        <v>9.7</v>
      </c>
      <c r="J17" s="10">
        <f t="shared" si="0"/>
        <v>9.5</v>
      </c>
      <c r="K17" s="30">
        <f>IF(ISBLANK(1!A17),"",weighting!$B$2*B17+weighting!$C$2*C17+weighting!$D$2*D17+weighting!$E$2*E17+weighting!$F$2*F17+weighting!$G$2*G17+weighting!$J$2*J17)</f>
        <v>3.5993</v>
      </c>
    </row>
    <row r="18" spans="1:11" ht="12.75">
      <c r="A18" s="22" t="str">
        <f>IF(1!A18&lt;&gt;"",1!A18,"")</f>
        <v>MACH</v>
      </c>
      <c r="B18" s="30">
        <v>0.49</v>
      </c>
      <c r="C18" s="30">
        <v>0.71</v>
      </c>
      <c r="D18" s="30">
        <v>9.49</v>
      </c>
      <c r="E18" s="30">
        <v>0.93</v>
      </c>
      <c r="F18" s="30">
        <v>1.3</v>
      </c>
      <c r="G18" s="30">
        <v>2.7</v>
      </c>
      <c r="H18" s="30">
        <v>8.68</v>
      </c>
      <c r="I18" s="30">
        <v>9.6</v>
      </c>
      <c r="J18" s="10">
        <f t="shared" si="0"/>
        <v>9.14</v>
      </c>
      <c r="K18" s="30">
        <f>IF(ISBLANK(1!A18),"",weighting!$B$2*B18+weighting!$C$2*C18+weighting!$D$2*D18+weighting!$E$2*E18+weighting!$F$2*F18+weighting!$G$2*G18+weighting!$J$2*J18)</f>
        <v>3.7070000000000003</v>
      </c>
    </row>
    <row r="19" spans="1:11" ht="12.75">
      <c r="A19" s="22" t="str">
        <f>IF(1!A19&lt;&gt;"",1!A19,"")</f>
        <v>RODRIGUEZ</v>
      </c>
      <c r="B19" s="30">
        <v>0.75</v>
      </c>
      <c r="C19" s="30">
        <v>0.75</v>
      </c>
      <c r="D19" s="30">
        <v>8.77</v>
      </c>
      <c r="E19" s="30">
        <v>1.03</v>
      </c>
      <c r="F19" s="30">
        <v>1.18</v>
      </c>
      <c r="G19" s="30">
        <v>1.05</v>
      </c>
      <c r="H19" s="30">
        <v>8.26</v>
      </c>
      <c r="I19" s="30">
        <v>9.86</v>
      </c>
      <c r="J19" s="10">
        <f t="shared" si="0"/>
        <v>9.059999999999999</v>
      </c>
      <c r="K19" s="30">
        <f>IF(ISBLANK(1!A19),"",weighting!$B$2*B19+weighting!$C$2*C19+weighting!$D$2*D19+weighting!$E$2*E19+weighting!$F$2*F19+weighting!$G$2*G19+weighting!$J$2*J19)</f>
        <v>3.386</v>
      </c>
    </row>
    <row r="20" spans="1:11" ht="12.75">
      <c r="A20" s="22" t="str">
        <f>IF(1!A20&lt;&gt;"",1!A20,"")</f>
        <v>LOPEZ</v>
      </c>
      <c r="B20" s="30">
        <v>0.74</v>
      </c>
      <c r="C20" s="30">
        <v>0.75</v>
      </c>
      <c r="D20" s="30">
        <v>8.96</v>
      </c>
      <c r="E20" s="30">
        <v>1.04</v>
      </c>
      <c r="F20" s="30">
        <v>1.18</v>
      </c>
      <c r="G20" s="30">
        <v>1.04</v>
      </c>
      <c r="H20" s="30">
        <v>7.39</v>
      </c>
      <c r="I20" s="30">
        <v>9.86</v>
      </c>
      <c r="J20" s="10">
        <f t="shared" si="0"/>
        <v>8.625</v>
      </c>
      <c r="K20" s="30">
        <f>IF(ISBLANK(1!A20),"",weighting!$B$2*B20+weighting!$C$2*C20+weighting!$D$2*D20+weighting!$E$2*E20+weighting!$F$2*F20+weighting!$G$2*G20+weighting!$J$2*J20)</f>
        <v>3.3805000000000005</v>
      </c>
    </row>
    <row r="21" spans="1:11" ht="12.75">
      <c r="A21" s="22" t="str">
        <f>IF(1!A21&lt;&gt;"",1!A21,"")</f>
        <v>CASTILLO</v>
      </c>
      <c r="B21" s="30">
        <v>0.71</v>
      </c>
      <c r="C21" s="30">
        <v>0.74</v>
      </c>
      <c r="D21" s="30">
        <v>9.12</v>
      </c>
      <c r="E21" s="30">
        <v>0.97</v>
      </c>
      <c r="F21" s="30">
        <v>1.42</v>
      </c>
      <c r="G21" s="30">
        <v>1.24</v>
      </c>
      <c r="H21" s="30">
        <v>7.8</v>
      </c>
      <c r="I21" s="30">
        <v>9.77</v>
      </c>
      <c r="J21" s="10">
        <f t="shared" si="0"/>
        <v>8.785</v>
      </c>
      <c r="K21" s="30">
        <f>IF(ISBLANK(1!A21),"",weighting!$B$2*B21+weighting!$C$2*C21+weighting!$D$2*D21+weighting!$E$2*E21+weighting!$F$2*F21+weighting!$G$2*G21+weighting!$J$2*J21)</f>
        <v>3.5075000000000003</v>
      </c>
    </row>
    <row r="22" spans="1:11" ht="12.75">
      <c r="A22" s="22" t="str">
        <f>IF(1!A22&lt;&gt;"",1!A22,"")</f>
        <v>GARCIA, P</v>
      </c>
      <c r="B22" s="30">
        <v>0.75</v>
      </c>
      <c r="C22" s="30">
        <v>0.75</v>
      </c>
      <c r="D22" s="30">
        <v>9</v>
      </c>
      <c r="E22" s="30">
        <v>1.01</v>
      </c>
      <c r="F22" s="30">
        <v>1.34</v>
      </c>
      <c r="G22" s="30">
        <v>1.14</v>
      </c>
      <c r="H22" s="30">
        <v>8.39</v>
      </c>
      <c r="I22" s="30">
        <v>9.88</v>
      </c>
      <c r="J22" s="10">
        <f t="shared" si="0"/>
        <v>9.135000000000002</v>
      </c>
      <c r="K22" s="30">
        <f>IF(ISBLANK(1!A22),"",weighting!$B$2*B22+weighting!$C$2*C22+weighting!$D$2*D22+weighting!$E$2*E22+weighting!$F$2*F22+weighting!$G$2*G22+weighting!$J$2*J22)</f>
        <v>3.4935</v>
      </c>
    </row>
    <row r="23" spans="1:11" ht="12.75">
      <c r="A23" s="22" t="str">
        <f>IF(1!A23&lt;&gt;"",1!A23,"")</f>
        <v>RAMIREZ</v>
      </c>
      <c r="B23" s="30">
        <v>0.75</v>
      </c>
      <c r="C23" s="30">
        <v>0.72</v>
      </c>
      <c r="D23" s="30">
        <v>8.85</v>
      </c>
      <c r="E23" s="30">
        <v>1.24</v>
      </c>
      <c r="F23" s="30">
        <v>1.4</v>
      </c>
      <c r="G23" s="30">
        <v>1.28</v>
      </c>
      <c r="H23" s="30">
        <v>8.01</v>
      </c>
      <c r="I23" s="30">
        <v>9.93</v>
      </c>
      <c r="J23" s="10">
        <f t="shared" si="0"/>
        <v>8.969999999999999</v>
      </c>
      <c r="K23" s="30">
        <f>IF(ISBLANK(1!A23),"",weighting!$B$2*B23+weighting!$C$2*C23+weighting!$D$2*D23+weighting!$E$2*E23+weighting!$F$2*F23+weighting!$G$2*G23+weighting!$J$2*J23)</f>
        <v>3.5105</v>
      </c>
    </row>
    <row r="24" spans="1:11" ht="12.75">
      <c r="A24" s="22" t="str">
        <f>IF(1!A24&lt;&gt;"",1!A24,"")</f>
        <v>BROWN</v>
      </c>
      <c r="B24" s="30">
        <v>0.75</v>
      </c>
      <c r="C24" s="30">
        <v>0.75</v>
      </c>
      <c r="D24" s="30">
        <v>8.865</v>
      </c>
      <c r="E24" s="30">
        <v>1.3275</v>
      </c>
      <c r="F24" s="30">
        <v>1.75</v>
      </c>
      <c r="G24" s="30">
        <v>1.5125</v>
      </c>
      <c r="H24" s="30">
        <v>8.92</v>
      </c>
      <c r="I24" s="30">
        <v>9.885</v>
      </c>
      <c r="J24" s="10">
        <f t="shared" si="0"/>
        <v>9.4025</v>
      </c>
      <c r="K24" s="30">
        <f>IF(ISBLANK(1!A24),"",weighting!$B$2*B24+weighting!$C$2*C24+weighting!$D$2*D24+weighting!$E$2*E24+weighting!$F$2*F24+weighting!$G$2*G24+weighting!$J$2*J24)</f>
        <v>3.701125</v>
      </c>
    </row>
    <row r="25" spans="1:11" ht="12.75">
      <c r="A25" s="22" t="str">
        <f>IF(1!A25&lt;&gt;"",1!A25,"")</f>
        <v>GARCIA, O</v>
      </c>
      <c r="B25" s="30">
        <v>0.75</v>
      </c>
      <c r="C25" s="30">
        <v>0.73</v>
      </c>
      <c r="D25" s="30">
        <v>8.78</v>
      </c>
      <c r="E25" s="30">
        <v>1.32</v>
      </c>
      <c r="F25" s="30">
        <v>1.34</v>
      </c>
      <c r="G25" s="30">
        <v>1.49</v>
      </c>
      <c r="H25" s="30">
        <v>8.27</v>
      </c>
      <c r="I25" s="30">
        <v>9.9</v>
      </c>
      <c r="J25" s="10">
        <f t="shared" si="0"/>
        <v>9.085</v>
      </c>
      <c r="K25" s="30">
        <f>IF(ISBLANK(1!A25),"",weighting!$B$2*B25+weighting!$C$2*C25+weighting!$D$2*D25+weighting!$E$2*E25+weighting!$F$2*F25+weighting!$G$2*G25+weighting!$J$2*J25)</f>
        <v>3.5240000000000005</v>
      </c>
    </row>
    <row r="26" spans="1:11" ht="12.75">
      <c r="A26" s="22" t="str">
        <f>IF(1!A26&lt;&gt;"",1!A26,"")</f>
        <v>VIERA</v>
      </c>
      <c r="B26" s="30">
        <v>0.6</v>
      </c>
      <c r="C26" s="30">
        <v>0.75</v>
      </c>
      <c r="D26" s="30">
        <v>8.87</v>
      </c>
      <c r="E26" s="30">
        <v>1.03</v>
      </c>
      <c r="F26" s="30">
        <v>1.54</v>
      </c>
      <c r="G26" s="30">
        <v>1.66</v>
      </c>
      <c r="H26" s="30">
        <v>8.33</v>
      </c>
      <c r="I26" s="30">
        <v>9.93</v>
      </c>
      <c r="J26" s="10">
        <f t="shared" si="0"/>
        <v>9.129999999999999</v>
      </c>
      <c r="K26" s="30">
        <f>IF(ISBLANK(1!A26),"",weighting!$B$2*B26+weighting!$C$2*C26+weighting!$D$2*D26+weighting!$E$2*E26+weighting!$F$2*F26+weighting!$G$2*G26+weighting!$J$2*J26)</f>
        <v>3.5744999999999996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2.837</v>
      </c>
      <c r="C28" s="8">
        <f t="shared" si="1"/>
        <v>0.76</v>
      </c>
      <c r="D28" s="8">
        <f t="shared" si="1"/>
        <v>9.49</v>
      </c>
      <c r="E28" s="8">
        <f t="shared" si="1"/>
        <v>6.385</v>
      </c>
      <c r="F28" s="8">
        <f t="shared" si="1"/>
        <v>1.75</v>
      </c>
      <c r="G28" s="8">
        <f t="shared" si="1"/>
        <v>2.7</v>
      </c>
      <c r="H28" s="8">
        <f t="shared" si="1"/>
        <v>9.3</v>
      </c>
      <c r="I28" s="8">
        <f t="shared" si="1"/>
        <v>9.93</v>
      </c>
      <c r="J28" s="8">
        <f t="shared" si="1"/>
        <v>9.5</v>
      </c>
      <c r="K28" s="8">
        <f t="shared" si="1"/>
        <v>4.4566</v>
      </c>
    </row>
    <row r="29" spans="1:11" ht="12.75">
      <c r="A29" s="7" t="s">
        <v>1</v>
      </c>
      <c r="B29" s="8">
        <f aca="true" t="shared" si="2" ref="B29:K29">IF(COUNTBLANK(B8:B27)=20,"",MIN(B8:B27))</f>
        <v>0.49</v>
      </c>
      <c r="C29" s="8">
        <f t="shared" si="2"/>
        <v>0.71</v>
      </c>
      <c r="D29" s="8">
        <f t="shared" si="2"/>
        <v>8.72</v>
      </c>
      <c r="E29" s="8">
        <f t="shared" si="2"/>
        <v>0.73</v>
      </c>
      <c r="F29" s="8">
        <f t="shared" si="2"/>
        <v>1.1375</v>
      </c>
      <c r="G29" s="8">
        <f t="shared" si="2"/>
        <v>0.34</v>
      </c>
      <c r="H29" s="8">
        <f t="shared" si="2"/>
        <v>7.39</v>
      </c>
      <c r="I29" s="8">
        <f t="shared" si="2"/>
        <v>9.5</v>
      </c>
      <c r="J29" s="8">
        <f t="shared" si="2"/>
        <v>8.625</v>
      </c>
      <c r="K29" s="8">
        <f t="shared" si="2"/>
        <v>3.3365</v>
      </c>
    </row>
    <row r="30" spans="1:11" ht="12.75">
      <c r="A30" s="7" t="s">
        <v>2</v>
      </c>
      <c r="B30" s="8">
        <f aca="true" t="shared" si="3" ref="B30:K30">IF(ISERR(AVERAGE(B8:B27)),"",AVERAGE(B8:B27))</f>
        <v>0.7879999999999999</v>
      </c>
      <c r="C30" s="8">
        <f t="shared" si="3"/>
        <v>0.7426315789473685</v>
      </c>
      <c r="D30" s="8">
        <f t="shared" si="3"/>
        <v>8.970263157894736</v>
      </c>
      <c r="E30" s="8">
        <f t="shared" si="3"/>
        <v>1.3409736842105264</v>
      </c>
      <c r="F30" s="8">
        <f t="shared" si="3"/>
        <v>1.378657894736842</v>
      </c>
      <c r="G30" s="8">
        <f t="shared" si="3"/>
        <v>1.2989736842105262</v>
      </c>
      <c r="H30" s="8">
        <f t="shared" si="3"/>
        <v>8.337894736842104</v>
      </c>
      <c r="I30" s="8">
        <f t="shared" si="3"/>
        <v>9.806052631578948</v>
      </c>
      <c r="J30" s="8">
        <f t="shared" si="3"/>
        <v>9.071973684210526</v>
      </c>
      <c r="K30" s="8">
        <f t="shared" si="3"/>
        <v>3.559553947368421</v>
      </c>
    </row>
    <row r="31" spans="1:11" ht="12.75">
      <c r="A31" s="7" t="s">
        <v>3</v>
      </c>
      <c r="B31" s="8">
        <f aca="true" t="shared" si="4" ref="B31:K31">IF(ISERR(STDEV(B8:B27)),"",STDEV(B8:B27))</f>
        <v>0.5034358615222666</v>
      </c>
      <c r="C31" s="8">
        <f t="shared" si="4"/>
        <v>0.013267380744241232</v>
      </c>
      <c r="D31" s="8">
        <f t="shared" si="4"/>
        <v>0.22074667283393898</v>
      </c>
      <c r="E31" s="8">
        <f t="shared" si="4"/>
        <v>1.2327340714589141</v>
      </c>
      <c r="F31" s="8">
        <f t="shared" si="4"/>
        <v>0.1725367958043529</v>
      </c>
      <c r="G31" s="8">
        <f t="shared" si="4"/>
        <v>0.5509365882467839</v>
      </c>
      <c r="H31" s="8">
        <f t="shared" si="4"/>
        <v>0.4568439916957838</v>
      </c>
      <c r="I31" s="8">
        <f t="shared" si="4"/>
        <v>0.12495086753683948</v>
      </c>
      <c r="J31" s="8">
        <f t="shared" si="4"/>
        <v>0.2365618590514523</v>
      </c>
      <c r="K31" s="8">
        <f t="shared" si="4"/>
        <v>0.23859831252652042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3B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-0.21452583785635446</v>
      </c>
      <c r="C38" s="10">
        <f t="shared" si="7"/>
        <v>-0.19834954601048813</v>
      </c>
      <c r="D38" s="10">
        <f t="shared" si="7"/>
        <v>1.9014413069818694</v>
      </c>
      <c r="E38" s="10">
        <f t="shared" si="7"/>
        <v>-0.26037544645023153</v>
      </c>
      <c r="F38" s="10">
        <f t="shared" si="7"/>
        <v>-0.745683806964474</v>
      </c>
      <c r="G38" s="10">
        <f t="shared" si="7"/>
        <v>0.14707013024369908</v>
      </c>
      <c r="H38" s="10">
        <f t="shared" si="7"/>
        <v>-1.4400862193678623</v>
      </c>
      <c r="I38" s="10">
        <f t="shared" si="7"/>
        <v>-0.5286288353258038</v>
      </c>
      <c r="J38" s="10">
        <f t="shared" si="7"/>
        <v>-1.530143894125367</v>
      </c>
      <c r="K38" s="10">
        <f t="shared" si="7"/>
        <v>-0.15320287466139415</v>
      </c>
      <c r="L38" s="10">
        <f aca="true" t="shared" si="8" ref="L38:L57">IF(ISERR(AVERAGE(B38:K38)),"",AVERAGE(B38:K38))</f>
        <v>-0.3022485023536407</v>
      </c>
      <c r="M38" s="10">
        <f aca="true" t="shared" si="9" ref="M38:M57">IF(ISERR(STDEV(B38:K38)),"",STDEV(B38:K38))</f>
        <v>0.9516581382125245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-0.29397985187722664</v>
      </c>
      <c r="C39" s="10">
        <f t="shared" si="7"/>
        <v>0.5553787288293333</v>
      </c>
      <c r="D39" s="10">
        <f t="shared" si="7"/>
        <v>-0.49950088252376373</v>
      </c>
      <c r="E39" s="10">
        <f t="shared" si="7"/>
        <v>-0.2684874961059738</v>
      </c>
      <c r="F39" s="10">
        <f t="shared" si="7"/>
        <v>-0.9195597611349592</v>
      </c>
      <c r="G39" s="10">
        <f t="shared" si="7"/>
        <v>-1.7406244287790302</v>
      </c>
      <c r="H39" s="10">
        <f t="shared" si="7"/>
        <v>-0.23617413997632633</v>
      </c>
      <c r="I39" s="10">
        <f t="shared" si="7"/>
        <v>0.6718430217885583</v>
      </c>
      <c r="J39" s="10">
        <f t="shared" si="7"/>
        <v>-0.050615446879463025</v>
      </c>
      <c r="K39" s="10">
        <f t="shared" si="7"/>
        <v>-0.9348513198039827</v>
      </c>
      <c r="L39" s="10">
        <f t="shared" si="8"/>
        <v>-0.3716571576462834</v>
      </c>
      <c r="M39" s="10">
        <f t="shared" si="9"/>
        <v>0.7144686965336531</v>
      </c>
    </row>
    <row r="40" spans="1:13" ht="12.75">
      <c r="A40" s="22" t="str">
        <f t="shared" si="6"/>
        <v>ADAMS</v>
      </c>
      <c r="B40" s="10">
        <f t="shared" si="7"/>
        <v>-0.532341893939843</v>
      </c>
      <c r="C40" s="10">
        <f t="shared" si="7"/>
        <v>-1.7058060956901309</v>
      </c>
      <c r="D40" s="10">
        <f t="shared" si="7"/>
        <v>-1.1337120269214713</v>
      </c>
      <c r="E40" s="10">
        <f t="shared" si="7"/>
        <v>-0.276599545761716</v>
      </c>
      <c r="F40" s="10">
        <f t="shared" si="7"/>
        <v>0.23961326666827404</v>
      </c>
      <c r="G40" s="10">
        <f t="shared" si="7"/>
        <v>-1.0508898783668792</v>
      </c>
      <c r="H40" s="10">
        <f t="shared" si="7"/>
        <v>0.37672655498663526</v>
      </c>
      <c r="I40" s="10">
        <f t="shared" si="7"/>
        <v>0.3517171932247217</v>
      </c>
      <c r="J40" s="10">
        <f t="shared" si="7"/>
        <v>0.4566514493191299</v>
      </c>
      <c r="K40" s="10">
        <f t="shared" si="7"/>
        <v>-0.6351844896286728</v>
      </c>
      <c r="L40" s="10">
        <f t="shared" si="8"/>
        <v>-0.39098254661099524</v>
      </c>
      <c r="M40" s="10">
        <f t="shared" si="9"/>
        <v>0.7502370659838369</v>
      </c>
    </row>
    <row r="41" spans="1:13" ht="12.75">
      <c r="A41" s="22" t="str">
        <f t="shared" si="6"/>
        <v>CUNNIFF</v>
      </c>
      <c r="B41" s="10">
        <f t="shared" si="7"/>
        <v>-0.4528878799189708</v>
      </c>
      <c r="C41" s="10">
        <f t="shared" si="7"/>
        <v>0.5553787288293333</v>
      </c>
      <c r="D41" s="10">
        <f t="shared" si="7"/>
        <v>0.18001105790235902</v>
      </c>
      <c r="E41" s="10">
        <f t="shared" si="7"/>
        <v>-0.3333838933519116</v>
      </c>
      <c r="F41" s="10">
        <f t="shared" si="7"/>
        <v>-0.2240559444530185</v>
      </c>
      <c r="G41" s="10">
        <f t="shared" si="7"/>
        <v>-0.2885516910692385</v>
      </c>
      <c r="H41" s="10">
        <f t="shared" si="7"/>
        <v>0.9677379394152058</v>
      </c>
      <c r="I41" s="10">
        <f t="shared" si="7"/>
        <v>0.5918115646476027</v>
      </c>
      <c r="J41" s="10">
        <f t="shared" si="7"/>
        <v>1.0907350695673765</v>
      </c>
      <c r="K41" s="10">
        <f t="shared" si="7"/>
        <v>-0.27684163676169665</v>
      </c>
      <c r="L41" s="10">
        <f t="shared" si="8"/>
        <v>0.18099533148070412</v>
      </c>
      <c r="M41" s="10">
        <f t="shared" si="9"/>
        <v>0.5788948994301335</v>
      </c>
    </row>
    <row r="42" spans="1:13" ht="12.75">
      <c r="A42" s="22" t="str">
        <f t="shared" si="6"/>
        <v>TSCHIRHART</v>
      </c>
      <c r="B42" s="10">
        <f t="shared" si="7"/>
        <v>-0.21452583785635446</v>
      </c>
      <c r="C42" s="10">
        <f t="shared" si="7"/>
        <v>0.5553787288293333</v>
      </c>
      <c r="D42" s="10">
        <f t="shared" si="7"/>
        <v>-0.635403270608985</v>
      </c>
      <c r="E42" s="10">
        <f t="shared" si="7"/>
        <v>-0.23603929748300484</v>
      </c>
      <c r="F42" s="10">
        <f t="shared" si="7"/>
        <v>2.1522487625436098</v>
      </c>
      <c r="G42" s="10">
        <f t="shared" si="7"/>
        <v>0.03816467491546498</v>
      </c>
      <c r="H42" s="10">
        <f t="shared" si="7"/>
        <v>0.705066213002509</v>
      </c>
      <c r="I42" s="10">
        <f t="shared" si="7"/>
        <v>-0.8487546638896404</v>
      </c>
      <c r="J42" s="10">
        <f t="shared" si="7"/>
        <v>0.4566514493191299</v>
      </c>
      <c r="K42" s="10">
        <f t="shared" si="7"/>
        <v>0.20094883372760794</v>
      </c>
      <c r="L42" s="10">
        <f t="shared" si="8"/>
        <v>0.21737355924996699</v>
      </c>
      <c r="M42" s="10">
        <f t="shared" si="9"/>
        <v>0.8460004723932684</v>
      </c>
    </row>
    <row r="43" spans="1:13" ht="12.75">
      <c r="A43" s="22" t="str">
        <f t="shared" si="6"/>
        <v>CAPRONI</v>
      </c>
      <c r="B43" s="10">
        <f t="shared" si="7"/>
        <v>-0.07548131331982835</v>
      </c>
      <c r="C43" s="10">
        <f t="shared" si="7"/>
        <v>1.3091070036691546</v>
      </c>
      <c r="D43" s="10">
        <f t="shared" si="7"/>
        <v>0.542417426129624</v>
      </c>
      <c r="E43" s="10">
        <f t="shared" si="7"/>
        <v>-0.49562488646675623</v>
      </c>
      <c r="F43" s="10">
        <f t="shared" si="7"/>
        <v>0.12369596388795058</v>
      </c>
      <c r="G43" s="10">
        <f t="shared" si="7"/>
        <v>-0.996437150702762</v>
      </c>
      <c r="H43" s="10">
        <f t="shared" si="7"/>
        <v>0.3548372444522442</v>
      </c>
      <c r="I43" s="10">
        <f t="shared" si="7"/>
        <v>0.7518744789295139</v>
      </c>
      <c r="J43" s="10">
        <f t="shared" si="7"/>
        <v>0.5411959320188942</v>
      </c>
      <c r="K43" s="10">
        <f t="shared" si="7"/>
        <v>-0.43400955468580993</v>
      </c>
      <c r="L43" s="10">
        <f t="shared" si="8"/>
        <v>0.16215751439122247</v>
      </c>
      <c r="M43" s="10">
        <f t="shared" si="9"/>
        <v>0.6812601389684794</v>
      </c>
    </row>
    <row r="44" spans="1:13" ht="12.75">
      <c r="A44" s="22" t="str">
        <f t="shared" si="6"/>
        <v>HSU</v>
      </c>
      <c r="B44" s="10">
        <f t="shared" si="7"/>
        <v>-0.22445758960896348</v>
      </c>
      <c r="C44" s="10">
        <f t="shared" si="7"/>
        <v>0.5553787288293333</v>
      </c>
      <c r="D44" s="10">
        <f t="shared" si="7"/>
        <v>0.22531185393076614</v>
      </c>
      <c r="E44" s="10">
        <f t="shared" si="7"/>
        <v>4.0917391938554735</v>
      </c>
      <c r="F44" s="10">
        <f t="shared" si="7"/>
        <v>1.0916054421036507</v>
      </c>
      <c r="G44" s="10">
        <f t="shared" si="7"/>
        <v>2.1618210538160363</v>
      </c>
      <c r="H44" s="10">
        <f t="shared" si="7"/>
        <v>-1.0898572508175974</v>
      </c>
      <c r="I44" s="10">
        <f t="shared" si="7"/>
        <v>-2.4493838067087803</v>
      </c>
      <c r="J44" s="10">
        <f t="shared" si="7"/>
        <v>-1.699232859524903</v>
      </c>
      <c r="K44" s="10">
        <f t="shared" si="7"/>
        <v>3.75964960997732</v>
      </c>
      <c r="L44" s="10">
        <f t="shared" si="8"/>
        <v>0.6422574375852337</v>
      </c>
      <c r="M44" s="10">
        <f t="shared" si="9"/>
        <v>2.188395549079017</v>
      </c>
    </row>
    <row r="45" spans="1:13" ht="12.75">
      <c r="A45" s="22" t="str">
        <f t="shared" si="6"/>
        <v>WALKER</v>
      </c>
      <c r="B45" s="10">
        <f t="shared" si="7"/>
        <v>-0.39329736940331683</v>
      </c>
      <c r="C45" s="10">
        <f t="shared" si="7"/>
        <v>0.5553787288293333</v>
      </c>
      <c r="D45" s="10">
        <f t="shared" si="7"/>
        <v>-1.0884112308930642</v>
      </c>
      <c r="E45" s="10">
        <f t="shared" si="7"/>
        <v>0.06410653977945752</v>
      </c>
      <c r="F45" s="10">
        <f t="shared" si="7"/>
        <v>-0.2820145958431802</v>
      </c>
      <c r="G45" s="10">
        <f t="shared" si="7"/>
        <v>0.03816467491546498</v>
      </c>
      <c r="H45" s="10">
        <f t="shared" si="7"/>
        <v>0.20161207071150283</v>
      </c>
      <c r="I45" s="10">
        <f t="shared" si="7"/>
        <v>-1.3289434067353738</v>
      </c>
      <c r="J45" s="10">
        <f t="shared" si="7"/>
        <v>-0.15629605025417206</v>
      </c>
      <c r="K45" s="10">
        <f t="shared" si="7"/>
        <v>-0.2579814866108005</v>
      </c>
      <c r="L45" s="10">
        <f t="shared" si="8"/>
        <v>-0.26476821255041494</v>
      </c>
      <c r="M45" s="10">
        <f t="shared" si="9"/>
        <v>0.5705323662278415</v>
      </c>
    </row>
    <row r="46" spans="1:13" ht="12.75">
      <c r="A46" s="22" t="str">
        <f t="shared" si="6"/>
        <v>KOBRINETZ</v>
      </c>
      <c r="B46" s="10">
        <f t="shared" si="7"/>
        <v>-0.07548131331982835</v>
      </c>
      <c r="C46" s="10">
        <f t="shared" si="7"/>
        <v>0.5553787288293333</v>
      </c>
      <c r="D46" s="10">
        <f t="shared" si="7"/>
        <v>-0.7713056586942064</v>
      </c>
      <c r="E46" s="10">
        <f t="shared" si="7"/>
        <v>-0.1630308505813249</v>
      </c>
      <c r="F46" s="10">
        <f t="shared" si="7"/>
        <v>-0.2820145958431802</v>
      </c>
      <c r="G46" s="10">
        <f t="shared" si="7"/>
        <v>-0.37930623717610024</v>
      </c>
      <c r="H46" s="10">
        <f t="shared" si="7"/>
        <v>0.2235013812458939</v>
      </c>
      <c r="I46" s="10">
        <f t="shared" si="7"/>
        <v>0.7518744789295139</v>
      </c>
      <c r="J46" s="10">
        <f t="shared" si="7"/>
        <v>0.41437920796924776</v>
      </c>
      <c r="K46" s="10">
        <f t="shared" si="7"/>
        <v>-0.381620248711103</v>
      </c>
      <c r="L46" s="10">
        <f t="shared" si="8"/>
        <v>-0.010762510735175434</v>
      </c>
      <c r="M46" s="10">
        <f t="shared" si="9"/>
        <v>0.4819513365977798</v>
      </c>
    </row>
    <row r="47" spans="1:13" ht="12.75">
      <c r="A47" s="22" t="str">
        <f t="shared" si="6"/>
        <v>KIRKPATRICK</v>
      </c>
      <c r="B47" s="10">
        <f t="shared" si="7"/>
        <v>4.070031868219175</v>
      </c>
      <c r="C47" s="10">
        <f t="shared" si="7"/>
        <v>-0.19834954601048813</v>
      </c>
      <c r="D47" s="10">
        <f t="shared" si="7"/>
        <v>1.4031325506693753</v>
      </c>
      <c r="E47" s="10">
        <f t="shared" si="7"/>
        <v>-0.3609648621814352</v>
      </c>
      <c r="F47" s="10">
        <f t="shared" si="7"/>
        <v>-1.3977186351037931</v>
      </c>
      <c r="G47" s="10">
        <f t="shared" si="7"/>
        <v>-0.5099927835699816</v>
      </c>
      <c r="H47" s="10">
        <f t="shared" si="7"/>
        <v>2.1059820872035684</v>
      </c>
      <c r="I47" s="10">
        <f t="shared" si="7"/>
        <v>-0.8487546638896404</v>
      </c>
      <c r="J47" s="10">
        <f t="shared" si="7"/>
        <v>1.8093631725153876</v>
      </c>
      <c r="K47" s="10">
        <f t="shared" si="7"/>
        <v>0.1665814490082001</v>
      </c>
      <c r="L47" s="10">
        <f t="shared" si="8"/>
        <v>0.6239310636860369</v>
      </c>
      <c r="M47" s="10">
        <f t="shared" si="9"/>
        <v>1.6826394060586003</v>
      </c>
    </row>
    <row r="48" spans="1:13" ht="12.75">
      <c r="A48" s="22" t="str">
        <f t="shared" si="6"/>
        <v>MACH</v>
      </c>
      <c r="B48" s="10">
        <f t="shared" si="7"/>
        <v>-0.5919324044554971</v>
      </c>
      <c r="C48" s="10">
        <f t="shared" si="7"/>
        <v>-2.459534370529952</v>
      </c>
      <c r="D48" s="10">
        <f t="shared" si="7"/>
        <v>2.3544492672659487</v>
      </c>
      <c r="E48" s="10">
        <f t="shared" si="7"/>
        <v>-0.3333838933519116</v>
      </c>
      <c r="F48" s="10">
        <f t="shared" si="7"/>
        <v>-0.4558905500136654</v>
      </c>
      <c r="G48" s="10">
        <f t="shared" si="7"/>
        <v>2.5429901474648564</v>
      </c>
      <c r="H48" s="10">
        <f t="shared" si="7"/>
        <v>0.7488448340712912</v>
      </c>
      <c r="I48" s="10">
        <f t="shared" si="7"/>
        <v>-1.6490692352992105</v>
      </c>
      <c r="J48" s="10">
        <f t="shared" si="7"/>
        <v>0.28756248391960143</v>
      </c>
      <c r="K48" s="10">
        <f t="shared" si="7"/>
        <v>0.6179677092862539</v>
      </c>
      <c r="L48" s="10">
        <f t="shared" si="8"/>
        <v>0.10620039883577151</v>
      </c>
      <c r="M48" s="10">
        <f t="shared" si="9"/>
        <v>1.5762435478944057</v>
      </c>
    </row>
    <row r="49" spans="1:13" ht="12.75">
      <c r="A49" s="22" t="str">
        <f t="shared" si="6"/>
        <v>RODRIGUEZ</v>
      </c>
      <c r="B49" s="10">
        <f t="shared" si="7"/>
        <v>-0.07548131331982835</v>
      </c>
      <c r="C49" s="10">
        <f t="shared" si="7"/>
        <v>0.5553787288293333</v>
      </c>
      <c r="D49" s="10">
        <f t="shared" si="7"/>
        <v>-0.9072080467794358</v>
      </c>
      <c r="E49" s="10">
        <f t="shared" si="7"/>
        <v>-0.25226339679448934</v>
      </c>
      <c r="F49" s="10">
        <f t="shared" si="7"/>
        <v>-1.1513943666956061</v>
      </c>
      <c r="G49" s="10">
        <f t="shared" si="7"/>
        <v>-0.4519098740615899</v>
      </c>
      <c r="H49" s="10">
        <f t="shared" si="7"/>
        <v>-0.1705062083731531</v>
      </c>
      <c r="I49" s="10">
        <f t="shared" si="7"/>
        <v>0.4317486503656773</v>
      </c>
      <c r="J49" s="10">
        <f t="shared" si="7"/>
        <v>-0.05061544687947053</v>
      </c>
      <c r="K49" s="10">
        <f t="shared" si="7"/>
        <v>-0.7273896681441533</v>
      </c>
      <c r="L49" s="10">
        <f t="shared" si="8"/>
        <v>-0.2799640941852716</v>
      </c>
      <c r="M49" s="10">
        <f t="shared" si="9"/>
        <v>0.5471213273098076</v>
      </c>
    </row>
    <row r="50" spans="1:13" ht="12.75">
      <c r="A50" s="22" t="str">
        <f t="shared" si="6"/>
        <v>LOPEZ</v>
      </c>
      <c r="B50" s="10">
        <f t="shared" si="7"/>
        <v>-0.09534481682504639</v>
      </c>
      <c r="C50" s="10">
        <f t="shared" si="7"/>
        <v>0.5553787288293333</v>
      </c>
      <c r="D50" s="10">
        <f t="shared" si="7"/>
        <v>-0.046492922239676535</v>
      </c>
      <c r="E50" s="10">
        <f t="shared" si="7"/>
        <v>-0.2441513471387471</v>
      </c>
      <c r="F50" s="10">
        <f t="shared" si="7"/>
        <v>-1.1513943666956061</v>
      </c>
      <c r="G50" s="10">
        <f t="shared" si="7"/>
        <v>-0.4700607832829623</v>
      </c>
      <c r="H50" s="10">
        <f t="shared" si="7"/>
        <v>-2.074876224865217</v>
      </c>
      <c r="I50" s="10">
        <f t="shared" si="7"/>
        <v>0.4317486503656773</v>
      </c>
      <c r="J50" s="10">
        <f t="shared" si="7"/>
        <v>-1.8894579455993763</v>
      </c>
      <c r="K50" s="10">
        <f t="shared" si="7"/>
        <v>-0.7504409627730216</v>
      </c>
      <c r="L50" s="10">
        <f t="shared" si="8"/>
        <v>-0.5735091990224642</v>
      </c>
      <c r="M50" s="10">
        <f t="shared" si="9"/>
        <v>0.8982437781622322</v>
      </c>
    </row>
    <row r="51" spans="1:13" ht="12.75">
      <c r="A51" s="22" t="str">
        <f t="shared" si="6"/>
        <v>CASTILLO</v>
      </c>
      <c r="B51" s="10">
        <f t="shared" si="7"/>
        <v>-0.15493532734070053</v>
      </c>
      <c r="C51" s="10">
        <f t="shared" si="7"/>
        <v>-0.19834954601048813</v>
      </c>
      <c r="D51" s="10">
        <f t="shared" si="7"/>
        <v>0.6783198142148453</v>
      </c>
      <c r="E51" s="10">
        <f t="shared" si="7"/>
        <v>-0.3009356947289427</v>
      </c>
      <c r="F51" s="10">
        <f t="shared" si="7"/>
        <v>0.23961326666827404</v>
      </c>
      <c r="G51" s="10">
        <f t="shared" si="7"/>
        <v>-0.10704259885551436</v>
      </c>
      <c r="H51" s="10">
        <f t="shared" si="7"/>
        <v>-1.1774144929551638</v>
      </c>
      <c r="I51" s="10">
        <f t="shared" si="7"/>
        <v>-0.28853446390293713</v>
      </c>
      <c r="J51" s="10">
        <f t="shared" si="7"/>
        <v>-1.2131020840012474</v>
      </c>
      <c r="K51" s="10">
        <f t="shared" si="7"/>
        <v>-0.21816561407002685</v>
      </c>
      <c r="L51" s="10">
        <f t="shared" si="8"/>
        <v>-0.2740546740981901</v>
      </c>
      <c r="M51" s="10">
        <f t="shared" si="9"/>
        <v>0.5696597891932288</v>
      </c>
    </row>
    <row r="52" spans="1:13" ht="12.75">
      <c r="A52" s="22" t="str">
        <f t="shared" si="6"/>
        <v>GARCIA, P</v>
      </c>
      <c r="B52" s="10">
        <f t="shared" si="7"/>
        <v>-0.07548131331982835</v>
      </c>
      <c r="C52" s="10">
        <f t="shared" si="7"/>
        <v>0.5553787288293333</v>
      </c>
      <c r="D52" s="10">
        <f t="shared" si="7"/>
        <v>0.1347102618739519</v>
      </c>
      <c r="E52" s="10">
        <f t="shared" si="7"/>
        <v>-0.2684874961059738</v>
      </c>
      <c r="F52" s="10">
        <f t="shared" si="7"/>
        <v>-0.2240559444530185</v>
      </c>
      <c r="G52" s="10">
        <f t="shared" si="7"/>
        <v>-0.2885516910692385</v>
      </c>
      <c r="H52" s="10">
        <f t="shared" si="7"/>
        <v>0.11405482857393855</v>
      </c>
      <c r="I52" s="10">
        <f t="shared" si="7"/>
        <v>0.5918115646476027</v>
      </c>
      <c r="J52" s="10">
        <f t="shared" si="7"/>
        <v>0.2664263632446641</v>
      </c>
      <c r="K52" s="10">
        <f t="shared" si="7"/>
        <v>-0.27684163676169665</v>
      </c>
      <c r="L52" s="10">
        <f t="shared" si="8"/>
        <v>0.052896366545973475</v>
      </c>
      <c r="M52" s="10">
        <f t="shared" si="9"/>
        <v>0.33677093614541204</v>
      </c>
    </row>
    <row r="53" spans="1:13" ht="12.75">
      <c r="A53" s="22" t="str">
        <f t="shared" si="6"/>
        <v>RAMIREZ</v>
      </c>
      <c r="B53" s="10">
        <f t="shared" si="7"/>
        <v>-0.07548131331982835</v>
      </c>
      <c r="C53" s="10">
        <f t="shared" si="7"/>
        <v>-1.7058060956901309</v>
      </c>
      <c r="D53" s="10">
        <f t="shared" si="7"/>
        <v>-0.5448016785521709</v>
      </c>
      <c r="E53" s="10">
        <f t="shared" si="7"/>
        <v>-0.08191035402390255</v>
      </c>
      <c r="F53" s="10">
        <f t="shared" si="7"/>
        <v>0.12369596388795058</v>
      </c>
      <c r="G53" s="10">
        <f t="shared" si="7"/>
        <v>-0.03443896197002469</v>
      </c>
      <c r="H53" s="10">
        <f t="shared" si="7"/>
        <v>-0.7177389717329415</v>
      </c>
      <c r="I53" s="10">
        <f t="shared" si="7"/>
        <v>0.9919688503523806</v>
      </c>
      <c r="J53" s="10">
        <f t="shared" si="7"/>
        <v>-0.4310656190284171</v>
      </c>
      <c r="K53" s="10">
        <f t="shared" si="7"/>
        <v>-0.2055921806360992</v>
      </c>
      <c r="L53" s="10">
        <f t="shared" si="8"/>
        <v>-0.2681170360713184</v>
      </c>
      <c r="M53" s="10">
        <f t="shared" si="9"/>
        <v>0.6866866070997483</v>
      </c>
    </row>
    <row r="54" spans="1:13" ht="12.75">
      <c r="A54" s="22" t="str">
        <f t="shared" si="6"/>
        <v>BROWN</v>
      </c>
      <c r="B54" s="10">
        <f aca="true" t="shared" si="10" ref="B54:K57">IF(ISNUMBER(B24),IF(B$31=0,0,(B24-B$30)/B$31),"")</f>
        <v>-0.07548131331982835</v>
      </c>
      <c r="C54" s="10">
        <f t="shared" si="10"/>
        <v>0.5553787288293333</v>
      </c>
      <c r="D54" s="10">
        <f t="shared" si="10"/>
        <v>-0.47685048450955614</v>
      </c>
      <c r="E54" s="10">
        <f t="shared" si="10"/>
        <v>-0.010929919536158121</v>
      </c>
      <c r="F54" s="10">
        <f t="shared" si="10"/>
        <v>2.1522487625436098</v>
      </c>
      <c r="G54" s="10">
        <f t="shared" si="10"/>
        <v>0.38756967742688353</v>
      </c>
      <c r="H54" s="10">
        <f t="shared" si="10"/>
        <v>1.2741882868966885</v>
      </c>
      <c r="I54" s="10">
        <f t="shared" si="10"/>
        <v>0.6318272932180734</v>
      </c>
      <c r="J54" s="10">
        <f t="shared" si="10"/>
        <v>1.3972088193540275</v>
      </c>
      <c r="K54" s="10">
        <f t="shared" si="10"/>
        <v>0.5933447354781425</v>
      </c>
      <c r="L54" s="10">
        <f t="shared" si="8"/>
        <v>0.6428504586381216</v>
      </c>
      <c r="M54" s="10">
        <f t="shared" si="9"/>
        <v>0.7830480797466172</v>
      </c>
    </row>
    <row r="55" spans="1:13" ht="12.75">
      <c r="A55" s="22" t="str">
        <f t="shared" si="6"/>
        <v>GARCIA, O</v>
      </c>
      <c r="B55" s="10">
        <f t="shared" si="10"/>
        <v>-0.07548131331982835</v>
      </c>
      <c r="C55" s="10">
        <f t="shared" si="10"/>
        <v>-0.9520778208503095</v>
      </c>
      <c r="D55" s="10">
        <f t="shared" si="10"/>
        <v>-0.8619072507510287</v>
      </c>
      <c r="E55" s="10">
        <f t="shared" si="10"/>
        <v>-0.01701395677796466</v>
      </c>
      <c r="F55" s="10">
        <f t="shared" si="10"/>
        <v>-0.2240559444530185</v>
      </c>
      <c r="G55" s="10">
        <f t="shared" si="10"/>
        <v>0.3467301316787957</v>
      </c>
      <c r="H55" s="10">
        <f t="shared" si="10"/>
        <v>-0.14861689783876206</v>
      </c>
      <c r="I55" s="10">
        <f t="shared" si="10"/>
        <v>0.7518744789295139</v>
      </c>
      <c r="J55" s="10">
        <f t="shared" si="10"/>
        <v>0.05506515649524602</v>
      </c>
      <c r="K55" s="10">
        <f t="shared" si="10"/>
        <v>-0.1490117301834164</v>
      </c>
      <c r="L55" s="10">
        <f t="shared" si="8"/>
        <v>-0.12744951470707727</v>
      </c>
      <c r="M55" s="10">
        <f t="shared" si="9"/>
        <v>0.5028751925220588</v>
      </c>
    </row>
    <row r="56" spans="1:13" ht="12.75">
      <c r="A56" s="22" t="str">
        <f t="shared" si="6"/>
        <v>VIERA</v>
      </c>
      <c r="B56" s="10">
        <f t="shared" si="10"/>
        <v>-0.3734338658980988</v>
      </c>
      <c r="C56" s="10">
        <f t="shared" si="10"/>
        <v>0.5553787288293333</v>
      </c>
      <c r="D56" s="10">
        <f t="shared" si="10"/>
        <v>-0.45420008649535665</v>
      </c>
      <c r="E56" s="10">
        <f t="shared" si="10"/>
        <v>-0.25226339679448934</v>
      </c>
      <c r="F56" s="10">
        <f t="shared" si="10"/>
        <v>0.9351170833502147</v>
      </c>
      <c r="G56" s="10">
        <f t="shared" si="10"/>
        <v>0.6552955884421263</v>
      </c>
      <c r="H56" s="10">
        <f t="shared" si="10"/>
        <v>-0.017281034632411752</v>
      </c>
      <c r="I56" s="10">
        <f t="shared" si="10"/>
        <v>0.9919688503523806</v>
      </c>
      <c r="J56" s="10">
        <f t="shared" si="10"/>
        <v>0.2452902425697118</v>
      </c>
      <c r="K56" s="10">
        <f t="shared" si="10"/>
        <v>0.06264106595438519</v>
      </c>
      <c r="L56" s="10">
        <f t="shared" si="8"/>
        <v>0.2348513175677795</v>
      </c>
      <c r="M56" s="10">
        <f t="shared" si="9"/>
        <v>0.5289958852196062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4.070031868219175</v>
      </c>
      <c r="C58" s="10">
        <f t="shared" si="11"/>
        <v>-2.459534370529952</v>
      </c>
      <c r="D58" s="10">
        <f t="shared" si="11"/>
        <v>2.3544492672659487</v>
      </c>
      <c r="E58" s="10">
        <f t="shared" si="11"/>
        <v>4.0917391938554735</v>
      </c>
      <c r="F58" s="10">
        <f t="shared" si="11"/>
        <v>2.1522487625436098</v>
      </c>
      <c r="G58" s="10">
        <f t="shared" si="11"/>
        <v>2.5429901474648564</v>
      </c>
      <c r="H58" s="10">
        <f t="shared" si="11"/>
        <v>2.1059820872035684</v>
      </c>
      <c r="I58" s="10">
        <f t="shared" si="11"/>
        <v>-2.4493838067087803</v>
      </c>
      <c r="J58" s="10">
        <f t="shared" si="11"/>
        <v>-1.8894579455993763</v>
      </c>
      <c r="K58" s="10">
        <f t="shared" si="11"/>
        <v>3.75964960997732</v>
      </c>
      <c r="L58" s="10">
        <f t="shared" si="11"/>
        <v>0.6428504586381216</v>
      </c>
      <c r="M58" s="10">
        <f t="shared" si="11"/>
        <v>2.188395549079017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-0.07548131331982835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-0.19834954601048813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-0.046492922239676535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-0.010929919536158121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0.12369596388795058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-0.03443896197002469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-0.017281034632411752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-0.28853446390293713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-0.050615446879463025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0.06264106595438519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-0.010762510735175434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0.33677093614541204</v>
      </c>
    </row>
    <row r="60" spans="1:13" ht="12.75">
      <c r="A60" s="7" t="s">
        <v>7</v>
      </c>
      <c r="B60" s="10">
        <f aca="true" t="shared" si="12" ref="B60:K60">IF(ISERR(AVERAGE(B38:B57)),"",AVERAGE(B38:B57))</f>
        <v>2.3957444215595484E-16</v>
      </c>
      <c r="C60" s="10">
        <f t="shared" si="12"/>
        <v>-8.829194685308482E-15</v>
      </c>
      <c r="D60" s="10">
        <f t="shared" si="12"/>
        <v>1.27675647831893E-15</v>
      </c>
      <c r="E60" s="10">
        <f t="shared" si="12"/>
        <v>-1.4316033738587545E-16</v>
      </c>
      <c r="F60" s="10">
        <f t="shared" si="12"/>
        <v>7.187233264678645E-16</v>
      </c>
      <c r="G60" s="10">
        <f t="shared" si="12"/>
        <v>3.2722362831057244E-16</v>
      </c>
      <c r="H60" s="10">
        <f t="shared" si="12"/>
        <v>2.2312195950484846E-15</v>
      </c>
      <c r="I60" s="10">
        <f t="shared" si="12"/>
        <v>-8.986963220386793E-15</v>
      </c>
      <c r="J60" s="10">
        <f t="shared" si="12"/>
        <v>-4.382459307730881E-18</v>
      </c>
      <c r="K60" s="10">
        <f t="shared" si="12"/>
        <v>1.8618147959010027E-15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</v>
      </c>
      <c r="C61" s="10">
        <f t="shared" si="13"/>
        <v>1.000000000000576</v>
      </c>
      <c r="D61" s="10">
        <f t="shared" si="13"/>
        <v>0.9999999999999731</v>
      </c>
      <c r="E61" s="10">
        <f t="shared" si="13"/>
        <v>1.0000000000000004</v>
      </c>
      <c r="F61" s="10">
        <f t="shared" si="13"/>
        <v>0.9999999999999962</v>
      </c>
      <c r="G61" s="10">
        <f t="shared" si="13"/>
        <v>0.9999999999999991</v>
      </c>
      <c r="H61" s="10">
        <f t="shared" si="13"/>
        <v>1.0000000000000018</v>
      </c>
      <c r="I61" s="10">
        <f t="shared" si="13"/>
        <v>1.0000000000011795</v>
      </c>
      <c r="J61" s="10">
        <f t="shared" si="13"/>
        <v>1.0000000000001386</v>
      </c>
      <c r="K61" s="10">
        <f t="shared" si="13"/>
        <v>0.9999999999999467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0.7879999999999999</v>
      </c>
      <c r="C62" s="10">
        <f t="shared" si="14"/>
        <v>0.7426315789473685</v>
      </c>
      <c r="D62" s="10">
        <f t="shared" si="14"/>
        <v>8.970263157894736</v>
      </c>
      <c r="E62" s="10">
        <f t="shared" si="14"/>
        <v>1.3409736842105264</v>
      </c>
      <c r="F62" s="10">
        <f t="shared" si="14"/>
        <v>1.378657894736842</v>
      </c>
      <c r="G62" s="10">
        <f t="shared" si="14"/>
        <v>1.2989736842105262</v>
      </c>
      <c r="H62" s="10">
        <f t="shared" si="14"/>
        <v>8.337894736842104</v>
      </c>
      <c r="I62" s="10">
        <f t="shared" si="14"/>
        <v>9.806052631578948</v>
      </c>
      <c r="J62" s="10">
        <f t="shared" si="14"/>
        <v>9.071973684210526</v>
      </c>
      <c r="K62" s="10">
        <f t="shared" si="14"/>
        <v>3.559553947368421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0.5034358615222666</v>
      </c>
      <c r="C63" s="10">
        <f t="shared" si="15"/>
        <v>0.013267380744241232</v>
      </c>
      <c r="D63" s="10">
        <f t="shared" si="15"/>
        <v>0.22074667283393898</v>
      </c>
      <c r="E63" s="10">
        <f t="shared" si="15"/>
        <v>1.2327340714589141</v>
      </c>
      <c r="F63" s="10">
        <f t="shared" si="15"/>
        <v>0.1725367958043529</v>
      </c>
      <c r="G63" s="10">
        <f t="shared" si="15"/>
        <v>0.5509365882467839</v>
      </c>
      <c r="H63" s="10">
        <f t="shared" si="15"/>
        <v>0.4568439916957838</v>
      </c>
      <c r="I63" s="10">
        <f t="shared" si="15"/>
        <v>0.12495086753683948</v>
      </c>
      <c r="J63" s="10">
        <f t="shared" si="15"/>
        <v>0.2365618590514523</v>
      </c>
      <c r="K63" s="10">
        <f t="shared" si="15"/>
        <v>0.23859831252652042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40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>
        <v>0.75</v>
      </c>
      <c r="C8" s="30">
        <v>0.72</v>
      </c>
      <c r="D8" s="30">
        <v>9.49</v>
      </c>
      <c r="E8" s="30">
        <v>0.98</v>
      </c>
      <c r="F8" s="30">
        <v>3.04</v>
      </c>
      <c r="G8" s="30">
        <v>2.08</v>
      </c>
      <c r="H8" s="30">
        <v>8.24</v>
      </c>
      <c r="I8" s="30">
        <v>9.53</v>
      </c>
      <c r="J8" s="30">
        <f aca="true" t="shared" si="0" ref="J8:J27">IF(ISERR(AVERAGE(H8:I8)),"",AVERAGE(H8:I8))</f>
        <v>8.885</v>
      </c>
      <c r="K8" s="30">
        <f>IF(ISBLANK(1!A8),"",weighting!$B$2*B8+weighting!$C$2*C8+weighting!$D$2*D8+weighting!$E$2*E8+weighting!$F$2*F8+weighting!$G$2*G8+weighting!$J$2*J8)</f>
        <v>4.163</v>
      </c>
    </row>
    <row r="9" spans="1:11" ht="12.75">
      <c r="A9" s="22" t="str">
        <f>IF(1!A9&lt;&gt;"",1!A9,"")</f>
        <v>HILLS</v>
      </c>
      <c r="B9" s="30">
        <v>0.32</v>
      </c>
      <c r="C9" s="30">
        <v>0.56</v>
      </c>
      <c r="D9" s="30">
        <v>9.56</v>
      </c>
      <c r="E9" s="30">
        <v>0.94</v>
      </c>
      <c r="F9" s="30">
        <v>2.83</v>
      </c>
      <c r="G9" s="30">
        <v>1.19</v>
      </c>
      <c r="H9" s="30">
        <v>8.7</v>
      </c>
      <c r="I9" s="30">
        <v>9.7</v>
      </c>
      <c r="J9" s="30">
        <f t="shared" si="0"/>
        <v>9.2</v>
      </c>
      <c r="K9" s="30">
        <f>IF(ISBLANK(1!A9),"",weighting!$B$2*B9+weighting!$C$2*C9+weighting!$D$2*D9+weighting!$E$2*E9+weighting!$F$2*F9+weighting!$G$2*G9+weighting!$J$2*J9)</f>
        <v>4.013</v>
      </c>
    </row>
    <row r="10" spans="1:11" ht="12.75">
      <c r="A10" s="22" t="str">
        <f>IF(1!A10&lt;&gt;"",1!A10,"")</f>
        <v>ADAMS</v>
      </c>
      <c r="B10" s="30">
        <v>0.3</v>
      </c>
      <c r="C10" s="30">
        <v>0.75</v>
      </c>
      <c r="D10" s="30">
        <v>9.45</v>
      </c>
      <c r="E10" s="30">
        <v>1</v>
      </c>
      <c r="F10" s="30">
        <v>3.23</v>
      </c>
      <c r="G10" s="30">
        <v>1.6</v>
      </c>
      <c r="H10" s="30">
        <v>8.53</v>
      </c>
      <c r="I10" s="30">
        <v>9.75</v>
      </c>
      <c r="J10" s="30">
        <f t="shared" si="0"/>
        <v>9.14</v>
      </c>
      <c r="K10" s="30">
        <f>IF(ISBLANK(1!A10),"",weighting!$B$2*B10+weighting!$C$2*C10+weighting!$D$2*D10+weighting!$E$2*E10+weighting!$F$2*F10+weighting!$G$2*G10+weighting!$J$2*J10)</f>
        <v>4.173</v>
      </c>
    </row>
    <row r="11" spans="1:11" ht="12.75">
      <c r="A11" s="22" t="str">
        <f>IF(1!A11&lt;&gt;"",1!A11,"")</f>
        <v>CUNNIFF</v>
      </c>
      <c r="B11" s="30">
        <v>0.9</v>
      </c>
      <c r="C11" s="30">
        <v>0.75</v>
      </c>
      <c r="D11" s="30">
        <v>9.69</v>
      </c>
      <c r="E11" s="30">
        <v>0.87</v>
      </c>
      <c r="F11" s="30">
        <v>3.43</v>
      </c>
      <c r="G11" s="30">
        <v>2.04</v>
      </c>
      <c r="H11" s="30">
        <v>8.42</v>
      </c>
      <c r="I11" s="30">
        <v>9.78</v>
      </c>
      <c r="J11" s="30">
        <f t="shared" si="0"/>
        <v>9.1</v>
      </c>
      <c r="K11" s="30">
        <f>IF(ISBLANK(1!A11),"",weighting!$B$2*B11+weighting!$C$2*C11+weighting!$D$2*D11+weighting!$E$2*E11+weighting!$F$2*F11+weighting!$G$2*G11+weighting!$J$2*J11)</f>
        <v>4.3315</v>
      </c>
    </row>
    <row r="12" spans="1:11" ht="12.75">
      <c r="A12" s="22" t="str">
        <f>IF(1!A12&lt;&gt;"",1!A12,"")</f>
        <v>TSCHIRHART</v>
      </c>
      <c r="B12" s="30">
        <v>0.85</v>
      </c>
      <c r="C12" s="30">
        <v>0.75</v>
      </c>
      <c r="D12" s="30">
        <v>9.22</v>
      </c>
      <c r="E12" s="30">
        <v>1.05</v>
      </c>
      <c r="F12" s="30">
        <v>3.43</v>
      </c>
      <c r="G12" s="30">
        <v>2.22</v>
      </c>
      <c r="H12" s="30">
        <v>8.96</v>
      </c>
      <c r="I12" s="30">
        <v>9.47</v>
      </c>
      <c r="J12" s="30">
        <f t="shared" si="0"/>
        <v>9.215</v>
      </c>
      <c r="K12" s="30">
        <f>IF(ISBLANK(1!A12),"",weighting!$B$2*B12+weighting!$C$2*C12+weighting!$D$2*D12+weighting!$E$2*E12+weighting!$F$2*F12+weighting!$G$2*G12+weighting!$J$2*J12)</f>
        <v>4.2915</v>
      </c>
    </row>
    <row r="13" spans="1:11" ht="12.75">
      <c r="A13" s="22" t="str">
        <f>IF(1!A13&lt;&gt;"",1!A13,"")</f>
        <v>CAPRONI</v>
      </c>
      <c r="B13" s="30">
        <v>0.43</v>
      </c>
      <c r="C13" s="30">
        <v>0.75</v>
      </c>
      <c r="D13" s="30">
        <v>9.52</v>
      </c>
      <c r="E13" s="30">
        <v>0.75</v>
      </c>
      <c r="F13" s="30">
        <v>3.56</v>
      </c>
      <c r="G13" s="30">
        <v>0.75</v>
      </c>
      <c r="H13" s="30">
        <v>8.44</v>
      </c>
      <c r="I13" s="30">
        <v>9.7</v>
      </c>
      <c r="J13" s="30">
        <f t="shared" si="0"/>
        <v>9.07</v>
      </c>
      <c r="K13" s="30">
        <f>IF(ISBLANK(1!A13),"",weighting!$B$2*B13+weighting!$C$2*C13+weighting!$D$2*D13+weighting!$E$2*E13+weighting!$F$2*F13+weighting!$G$2*G13+weighting!$J$2*J13)</f>
        <v>4.163</v>
      </c>
    </row>
    <row r="14" spans="1:11" ht="12.75">
      <c r="A14" s="22" t="str">
        <f>IF(1!A14&lt;&gt;"",1!A14,"")</f>
        <v>HSU</v>
      </c>
      <c r="B14" s="30">
        <v>0.675</v>
      </c>
      <c r="C14" s="30">
        <v>0.75</v>
      </c>
      <c r="D14" s="30">
        <v>8.84</v>
      </c>
      <c r="E14" s="30">
        <v>1.57</v>
      </c>
      <c r="F14" s="30">
        <v>4.54</v>
      </c>
      <c r="G14" s="30">
        <v>3.15</v>
      </c>
      <c r="H14" s="30">
        <v>7.03</v>
      </c>
      <c r="I14" s="30">
        <v>9.6</v>
      </c>
      <c r="J14" s="30">
        <f t="shared" si="0"/>
        <v>8.315</v>
      </c>
      <c r="K14" s="30">
        <f>IF(ISBLANK(1!A14),"",weighting!$B$2*B14+weighting!$C$2*C14+weighting!$D$2*D14+weighting!$E$2*E14+weighting!$F$2*F14+weighting!$G$2*G14+weighting!$J$2*J14)</f>
        <v>4.620749999999999</v>
      </c>
    </row>
    <row r="15" spans="1:11" ht="12.75">
      <c r="A15" s="22" t="str">
        <f>IF(1!A15&lt;&gt;"",1!A15,"")</f>
        <v>WALKER</v>
      </c>
      <c r="B15" s="30">
        <v>0.52</v>
      </c>
      <c r="C15" s="30">
        <v>0.73</v>
      </c>
      <c r="D15" s="30">
        <v>9.07</v>
      </c>
      <c r="E15" s="30">
        <v>1.32</v>
      </c>
      <c r="F15" s="30">
        <v>2.56</v>
      </c>
      <c r="G15" s="30">
        <v>1.86</v>
      </c>
      <c r="H15" s="30">
        <v>8.4</v>
      </c>
      <c r="I15" s="30">
        <v>9.52</v>
      </c>
      <c r="J15" s="30">
        <f t="shared" si="0"/>
        <v>8.96</v>
      </c>
      <c r="K15" s="30">
        <f>IF(ISBLANK(1!A15),"",weighting!$B$2*B15+weighting!$C$2*C15+weighting!$D$2*D15+weighting!$E$2*E15+weighting!$F$2*F15+weighting!$G$2*G15+weighting!$J$2*J15)</f>
        <v>3.9610000000000003</v>
      </c>
    </row>
    <row r="16" spans="1:11" ht="12.75">
      <c r="A16" s="22" t="str">
        <f>IF(1!A16&lt;&gt;"",1!A16,"")</f>
        <v>KOBRINETZ</v>
      </c>
      <c r="B16" s="30">
        <v>0.46</v>
      </c>
      <c r="C16" s="30">
        <v>0.74</v>
      </c>
      <c r="D16" s="30">
        <v>9.42</v>
      </c>
      <c r="E16" s="30">
        <v>1.24</v>
      </c>
      <c r="F16" s="30">
        <v>3.22</v>
      </c>
      <c r="G16" s="30">
        <v>1.5</v>
      </c>
      <c r="H16" s="30">
        <v>8.29</v>
      </c>
      <c r="I16" s="30">
        <v>9.7</v>
      </c>
      <c r="J16" s="30">
        <f t="shared" si="0"/>
        <v>8.995</v>
      </c>
      <c r="K16" s="30">
        <f>IF(ISBLANK(1!A16),"",weighting!$B$2*B16+weighting!$C$2*C16+weighting!$D$2*D16+weighting!$E$2*E16+weighting!$F$2*F16+weighting!$G$2*G16+weighting!$J$2*J16)</f>
        <v>4.1825</v>
      </c>
    </row>
    <row r="17" spans="1:11" ht="12.75">
      <c r="A17" s="22" t="str">
        <f>IF(1!A17&lt;&gt;"",1!A17,"")</f>
        <v>KIRKPATRICK</v>
      </c>
      <c r="B17" s="30">
        <v>0.735</v>
      </c>
      <c r="C17" s="30">
        <v>0.75</v>
      </c>
      <c r="D17" s="30">
        <v>9.61</v>
      </c>
      <c r="E17" s="30">
        <v>0.9975</v>
      </c>
      <c r="F17" s="30">
        <v>3</v>
      </c>
      <c r="G17" s="30">
        <v>1.455</v>
      </c>
      <c r="H17" s="30">
        <v>9.2</v>
      </c>
      <c r="I17" s="30">
        <v>9.7</v>
      </c>
      <c r="J17" s="30">
        <f t="shared" si="0"/>
        <v>9.45</v>
      </c>
      <c r="K17" s="30">
        <f>IF(ISBLANK(1!A17),"",weighting!$B$2*B17+weighting!$C$2*C17+weighting!$D$2*D17+weighting!$E$2*E17+weighting!$F$2*F17+weighting!$G$2*G17+weighting!$J$2*J17)</f>
        <v>4.173875</v>
      </c>
    </row>
    <row r="18" spans="1:11" ht="12.75">
      <c r="A18" s="22" t="str">
        <f>IF(1!A18&lt;&gt;"",1!A18,"")</f>
        <v>MACH</v>
      </c>
      <c r="B18" s="30">
        <v>0.49</v>
      </c>
      <c r="C18" s="30">
        <v>0.68</v>
      </c>
      <c r="D18" s="30">
        <v>9.36</v>
      </c>
      <c r="E18" s="30">
        <v>0.82</v>
      </c>
      <c r="F18" s="30">
        <v>2.18</v>
      </c>
      <c r="G18" s="30">
        <v>2.93</v>
      </c>
      <c r="H18" s="30">
        <v>9.35</v>
      </c>
      <c r="I18" s="30">
        <v>9.79</v>
      </c>
      <c r="J18" s="30">
        <f t="shared" si="0"/>
        <v>9.57</v>
      </c>
      <c r="K18" s="30">
        <f>IF(ISBLANK(1!A18),"",weighting!$B$2*B18+weighting!$C$2*C18+weighting!$D$2*D18+weighting!$E$2*E18+weighting!$F$2*F18+weighting!$G$2*G18+weighting!$J$2*J18)</f>
        <v>3.9915000000000003</v>
      </c>
    </row>
    <row r="19" spans="1:11" ht="12.75">
      <c r="A19" s="22" t="str">
        <f>IF(1!A19&lt;&gt;"",1!A19,"")</f>
        <v>RODRIGUEZ</v>
      </c>
      <c r="B19" s="30">
        <v>0.8</v>
      </c>
      <c r="C19" s="30">
        <v>0.74</v>
      </c>
      <c r="D19" s="30">
        <v>9.37</v>
      </c>
      <c r="E19" s="30">
        <v>1.16</v>
      </c>
      <c r="F19" s="30">
        <v>2.97</v>
      </c>
      <c r="G19" s="30">
        <v>2.22</v>
      </c>
      <c r="H19" s="30">
        <v>8.78</v>
      </c>
      <c r="I19" s="30">
        <v>9.64</v>
      </c>
      <c r="J19" s="30">
        <f t="shared" si="0"/>
        <v>9.21</v>
      </c>
      <c r="K19" s="30">
        <f>IF(ISBLANK(1!A19),"",weighting!$B$2*B19+weighting!$C$2*C19+weighting!$D$2*D19+weighting!$E$2*E19+weighting!$F$2*F19+weighting!$G$2*G19+weighting!$J$2*J19)</f>
        <v>4.196</v>
      </c>
    </row>
    <row r="20" spans="1:11" ht="12.75">
      <c r="A20" s="22" t="str">
        <f>IF(1!A20&lt;&gt;"",1!A20,"")</f>
        <v>LOPEZ</v>
      </c>
      <c r="B20" s="30">
        <v>0.81</v>
      </c>
      <c r="C20" s="30">
        <v>0.75</v>
      </c>
      <c r="D20" s="30">
        <v>9.55</v>
      </c>
      <c r="E20" s="30">
        <v>1.02</v>
      </c>
      <c r="F20" s="30">
        <v>2.25</v>
      </c>
      <c r="G20" s="30">
        <v>1.82</v>
      </c>
      <c r="H20" s="30">
        <v>7.64</v>
      </c>
      <c r="I20" s="30">
        <v>9.8</v>
      </c>
      <c r="J20" s="30">
        <f t="shared" si="0"/>
        <v>8.72</v>
      </c>
      <c r="K20" s="30">
        <f>IF(ISBLANK(1!A20),"",weighting!$B$2*B20+weighting!$C$2*C20+weighting!$D$2*D20+weighting!$E$2*E20+weighting!$F$2*F20+weighting!$G$2*G20+weighting!$J$2*J20)</f>
        <v>3.9074999999999998</v>
      </c>
    </row>
    <row r="21" spans="1:11" ht="12.75">
      <c r="A21" s="22" t="str">
        <f>IF(1!A21&lt;&gt;"",1!A21,"")</f>
        <v>CASTILLO</v>
      </c>
      <c r="B21" s="30">
        <v>0.78</v>
      </c>
      <c r="C21" s="30">
        <v>0.71</v>
      </c>
      <c r="D21" s="30">
        <v>9.53</v>
      </c>
      <c r="E21" s="30">
        <v>0.92</v>
      </c>
      <c r="F21" s="30">
        <v>2.91</v>
      </c>
      <c r="G21" s="30">
        <v>1.56</v>
      </c>
      <c r="H21" s="30">
        <v>7.88</v>
      </c>
      <c r="I21" s="30">
        <v>9.48</v>
      </c>
      <c r="J21" s="30">
        <f t="shared" si="0"/>
        <v>8.68</v>
      </c>
      <c r="K21" s="30">
        <f>IF(ISBLANK(1!A21),"",weighting!$B$2*B21+weighting!$C$2*C21+weighting!$D$2*D21+weighting!$E$2*E21+weighting!$F$2*F21+weighting!$G$2*G21+weighting!$J$2*J21)</f>
        <v>4.051</v>
      </c>
    </row>
    <row r="22" spans="1:11" ht="12.75">
      <c r="A22" s="22" t="str">
        <f>IF(1!A22&lt;&gt;"",1!A22,"")</f>
        <v>GARCIA, P</v>
      </c>
      <c r="B22" s="30">
        <v>0.9</v>
      </c>
      <c r="C22" s="30">
        <v>0.72</v>
      </c>
      <c r="D22" s="30">
        <v>9.36</v>
      </c>
      <c r="E22" s="30">
        <v>1.08</v>
      </c>
      <c r="F22" s="30">
        <v>2.83</v>
      </c>
      <c r="G22" s="30">
        <v>1.42</v>
      </c>
      <c r="H22" s="30">
        <v>8.57</v>
      </c>
      <c r="I22" s="30">
        <v>9.7</v>
      </c>
      <c r="J22" s="30">
        <f t="shared" si="0"/>
        <v>9.135</v>
      </c>
      <c r="K22" s="30">
        <f>IF(ISBLANK(1!A22),"",weighting!$B$2*B22+weighting!$C$2*C22+weighting!$D$2*D22+weighting!$E$2*E22+weighting!$F$2*F22+weighting!$G$2*G22+weighting!$J$2*J22)</f>
        <v>4.0555</v>
      </c>
    </row>
    <row r="23" spans="1:11" ht="12.75">
      <c r="A23" s="22" t="str">
        <f>IF(1!A23&lt;&gt;"",1!A23,"")</f>
        <v>RAMIREZ</v>
      </c>
      <c r="B23" s="30">
        <v>0.75</v>
      </c>
      <c r="C23" s="30">
        <v>0.72</v>
      </c>
      <c r="D23" s="30">
        <v>9.38</v>
      </c>
      <c r="E23" s="30">
        <v>1.07</v>
      </c>
      <c r="F23" s="30">
        <v>2.44</v>
      </c>
      <c r="G23" s="30">
        <v>1.85</v>
      </c>
      <c r="H23" s="30">
        <v>8.16</v>
      </c>
      <c r="I23" s="30">
        <v>9.85</v>
      </c>
      <c r="J23" s="30">
        <f t="shared" si="0"/>
        <v>9.004999999999999</v>
      </c>
      <c r="K23" s="30">
        <f>IF(ISBLANK(1!A23),"",weighting!$B$2*B23+weighting!$C$2*C23+weighting!$D$2*D23+weighting!$E$2*E23+weighting!$F$2*F23+weighting!$G$2*G23+weighting!$J$2*J23)</f>
        <v>3.9635000000000002</v>
      </c>
    </row>
    <row r="24" spans="1:11" ht="12.75">
      <c r="A24" s="22" t="str">
        <f>IF(1!A24&lt;&gt;"",1!A24,"")</f>
        <v>BROWN</v>
      </c>
      <c r="B24" s="30">
        <v>0.55</v>
      </c>
      <c r="C24" s="30">
        <v>0.75</v>
      </c>
      <c r="D24" s="30">
        <v>9.43</v>
      </c>
      <c r="E24" s="30">
        <v>1.67</v>
      </c>
      <c r="F24" s="30">
        <v>4.87</v>
      </c>
      <c r="G24" s="30">
        <v>2.29</v>
      </c>
      <c r="H24" s="30">
        <v>9.32</v>
      </c>
      <c r="I24" s="30">
        <v>9.76</v>
      </c>
      <c r="J24" s="30">
        <f t="shared" si="0"/>
        <v>9.54</v>
      </c>
      <c r="K24" s="30">
        <f>IF(ISBLANK(1!A24),"",weighting!$B$2*B24+weighting!$C$2*C24+weighting!$D$2*D24+weighting!$E$2*E24+weighting!$F$2*F24+weighting!$G$2*G24+weighting!$J$2*J24)</f>
        <v>4.883</v>
      </c>
    </row>
    <row r="25" spans="1:11" ht="12.75">
      <c r="A25" s="22" t="str">
        <f>IF(1!A25&lt;&gt;"",1!A25,"")</f>
        <v>GARCIA, O</v>
      </c>
      <c r="B25" s="30">
        <v>0.62</v>
      </c>
      <c r="C25" s="30">
        <v>0.73</v>
      </c>
      <c r="D25" s="30">
        <v>9.49</v>
      </c>
      <c r="E25" s="30">
        <v>1.55</v>
      </c>
      <c r="F25" s="30">
        <v>2.63</v>
      </c>
      <c r="G25" s="30">
        <v>1.91</v>
      </c>
      <c r="H25" s="30">
        <v>8.36</v>
      </c>
      <c r="I25" s="30">
        <v>9.82</v>
      </c>
      <c r="J25" s="30">
        <f t="shared" si="0"/>
        <v>9.09</v>
      </c>
      <c r="K25" s="30">
        <f>IF(ISBLANK(1!A25),"",weighting!$B$2*B25+weighting!$C$2*C25+weighting!$D$2*D25+weighting!$E$2*E25+weighting!$F$2*F25+weighting!$G$2*G25+weighting!$J$2*J25)</f>
        <v>4.1235</v>
      </c>
    </row>
    <row r="26" spans="1:11" ht="12.75">
      <c r="A26" s="22" t="str">
        <f>IF(1!A26&lt;&gt;"",1!A26,"")</f>
        <v>VIERA</v>
      </c>
      <c r="B26" s="30">
        <v>0.6</v>
      </c>
      <c r="C26" s="30">
        <v>0.71</v>
      </c>
      <c r="D26" s="30">
        <v>9.73</v>
      </c>
      <c r="E26" s="30">
        <v>1.05</v>
      </c>
      <c r="F26" s="30">
        <v>3.19</v>
      </c>
      <c r="G26" s="30">
        <v>2.1</v>
      </c>
      <c r="H26" s="30">
        <v>9.04</v>
      </c>
      <c r="I26" s="30">
        <v>9.72</v>
      </c>
      <c r="J26" s="30">
        <f t="shared" si="0"/>
        <v>9.379999999999999</v>
      </c>
      <c r="K26" s="30">
        <f>IF(ISBLANK(1!A26),"",weighting!$B$2*B26+weighting!$C$2*C26+weighting!$D$2*D26+weighting!$E$2*E26+weighting!$F$2*F26+weighting!$G$2*G26+weighting!$J$2*J26)</f>
        <v>4.3095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0.9</v>
      </c>
      <c r="C28" s="8">
        <f t="shared" si="1"/>
        <v>0.75</v>
      </c>
      <c r="D28" s="8">
        <f t="shared" si="1"/>
        <v>9.73</v>
      </c>
      <c r="E28" s="8">
        <f t="shared" si="1"/>
        <v>1.67</v>
      </c>
      <c r="F28" s="8">
        <f t="shared" si="1"/>
        <v>4.87</v>
      </c>
      <c r="G28" s="8">
        <f t="shared" si="1"/>
        <v>3.15</v>
      </c>
      <c r="H28" s="8">
        <f t="shared" si="1"/>
        <v>9.35</v>
      </c>
      <c r="I28" s="8">
        <f t="shared" si="1"/>
        <v>9.85</v>
      </c>
      <c r="J28" s="8">
        <f t="shared" si="1"/>
        <v>9.57</v>
      </c>
      <c r="K28" s="8">
        <f t="shared" si="1"/>
        <v>4.883</v>
      </c>
    </row>
    <row r="29" spans="1:11" ht="12.75">
      <c r="A29" s="7" t="s">
        <v>1</v>
      </c>
      <c r="B29" s="8">
        <f aca="true" t="shared" si="2" ref="B29:K29">IF(COUNTBLANK(B8:B27)=20,"",MIN(B8:B27))</f>
        <v>0.3</v>
      </c>
      <c r="C29" s="8">
        <f t="shared" si="2"/>
        <v>0.56</v>
      </c>
      <c r="D29" s="8">
        <f t="shared" si="2"/>
        <v>8.84</v>
      </c>
      <c r="E29" s="8">
        <f t="shared" si="2"/>
        <v>0.75</v>
      </c>
      <c r="F29" s="8">
        <f t="shared" si="2"/>
        <v>2.18</v>
      </c>
      <c r="G29" s="8">
        <f t="shared" si="2"/>
        <v>0.75</v>
      </c>
      <c r="H29" s="8">
        <f t="shared" si="2"/>
        <v>7.03</v>
      </c>
      <c r="I29" s="8">
        <f t="shared" si="2"/>
        <v>9.47</v>
      </c>
      <c r="J29" s="8">
        <f t="shared" si="2"/>
        <v>8.315</v>
      </c>
      <c r="K29" s="8">
        <f t="shared" si="2"/>
        <v>3.9074999999999998</v>
      </c>
    </row>
    <row r="30" spans="1:11" ht="12.75">
      <c r="A30" s="7" t="s">
        <v>2</v>
      </c>
      <c r="B30" s="8">
        <f aca="true" t="shared" si="3" ref="B30:K30">IF(ISERR(AVERAGE(B8:B27)),"",AVERAGE(B8:B27))</f>
        <v>0.6442105263157895</v>
      </c>
      <c r="C30" s="8">
        <f t="shared" si="3"/>
        <v>0.7242105263157895</v>
      </c>
      <c r="D30" s="8">
        <f t="shared" si="3"/>
        <v>9.424736842105265</v>
      </c>
      <c r="E30" s="8">
        <f t="shared" si="3"/>
        <v>1.1082894736842108</v>
      </c>
      <c r="F30" s="8">
        <f t="shared" si="3"/>
        <v>3.1110526315789464</v>
      </c>
      <c r="G30" s="8">
        <f t="shared" si="3"/>
        <v>1.8918421052631575</v>
      </c>
      <c r="H30" s="8">
        <f t="shared" si="3"/>
        <v>8.489999999999998</v>
      </c>
      <c r="I30" s="8">
        <f t="shared" si="3"/>
        <v>9.68473684210526</v>
      </c>
      <c r="J30" s="8">
        <f t="shared" si="3"/>
        <v>9.08736842105263</v>
      </c>
      <c r="K30" s="8">
        <f t="shared" si="3"/>
        <v>4.187059210526315</v>
      </c>
    </row>
    <row r="31" spans="1:11" ht="12.75">
      <c r="A31" s="7" t="s">
        <v>3</v>
      </c>
      <c r="B31" s="8">
        <f aca="true" t="shared" si="4" ref="B31:K31">IF(ISERR(STDEV(B8:B27)),"",STDEV(B8:B27))</f>
        <v>0.18693628711033192</v>
      </c>
      <c r="C31" s="8">
        <f t="shared" si="4"/>
        <v>0.044261318636990864</v>
      </c>
      <c r="D31" s="8">
        <f t="shared" si="4"/>
        <v>0.20873610189398378</v>
      </c>
      <c r="E31" s="8">
        <f t="shared" si="4"/>
        <v>0.255821189494051</v>
      </c>
      <c r="F31" s="8">
        <f t="shared" si="4"/>
        <v>0.6832267781705876</v>
      </c>
      <c r="G31" s="8">
        <f t="shared" si="4"/>
        <v>0.5628430078289952</v>
      </c>
      <c r="H31" s="8">
        <f t="shared" si="4"/>
        <v>0.5803351522085369</v>
      </c>
      <c r="I31" s="8">
        <f t="shared" si="4"/>
        <v>0.1153915277584053</v>
      </c>
      <c r="J31" s="8">
        <f t="shared" si="4"/>
        <v>0.3049971239438994</v>
      </c>
      <c r="K31" s="8">
        <f t="shared" si="4"/>
        <v>0.23669583288746368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4B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0.5659119228241245</v>
      </c>
      <c r="C38" s="10">
        <f t="shared" si="7"/>
        <v>-0.09512880423473549</v>
      </c>
      <c r="D38" s="10">
        <f t="shared" si="7"/>
        <v>0.3126586982441698</v>
      </c>
      <c r="E38" s="10">
        <f t="shared" si="7"/>
        <v>-0.5014810303162716</v>
      </c>
      <c r="F38" s="10">
        <f t="shared" si="7"/>
        <v>-0.1039956773491773</v>
      </c>
      <c r="G38" s="10">
        <f t="shared" si="7"/>
        <v>0.3342990711790263</v>
      </c>
      <c r="H38" s="10">
        <f t="shared" si="7"/>
        <v>-0.43078555391413464</v>
      </c>
      <c r="I38" s="10">
        <f t="shared" si="7"/>
        <v>-1.3409722976303056</v>
      </c>
      <c r="J38" s="10">
        <f t="shared" si="7"/>
        <v>-0.6635092765328966</v>
      </c>
      <c r="K38" s="10">
        <f t="shared" si="7"/>
        <v>-0.10164610940892127</v>
      </c>
      <c r="L38" s="10">
        <f aca="true" t="shared" si="8" ref="L38:L57">IF(ISERR(AVERAGE(B38:K38)),"",AVERAGE(B38:K38))</f>
        <v>-0.20246490571391215</v>
      </c>
      <c r="M38" s="10">
        <f aca="true" t="shared" si="9" ref="M38:M57">IF(ISERR(STDEV(B38:K38)),"",STDEV(B38:K38))</f>
        <v>0.5603128547379841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-1.7343370371127396</v>
      </c>
      <c r="C39" s="10">
        <f t="shared" si="7"/>
        <v>-3.7100233651546137</v>
      </c>
      <c r="D39" s="10">
        <f t="shared" si="7"/>
        <v>0.6480103665221997</v>
      </c>
      <c r="E39" s="10">
        <f t="shared" si="7"/>
        <v>-0.6578402438712934</v>
      </c>
      <c r="F39" s="10">
        <f t="shared" si="7"/>
        <v>-0.41136067929230563</v>
      </c>
      <c r="G39" s="10">
        <f t="shared" si="7"/>
        <v>-1.24695891305519</v>
      </c>
      <c r="H39" s="10">
        <f t="shared" si="7"/>
        <v>0.36185986528787717</v>
      </c>
      <c r="I39" s="10">
        <f t="shared" si="7"/>
        <v>0.132272777657441</v>
      </c>
      <c r="J39" s="10">
        <f t="shared" si="7"/>
        <v>0.36928734766720583</v>
      </c>
      <c r="K39" s="10">
        <f t="shared" si="7"/>
        <v>-0.7353708276269957</v>
      </c>
      <c r="L39" s="10">
        <f t="shared" si="8"/>
        <v>-0.6984460708978414</v>
      </c>
      <c r="M39" s="10">
        <f t="shared" si="9"/>
        <v>1.3036830987947439</v>
      </c>
    </row>
    <row r="40" spans="1:13" ht="12.75">
      <c r="A40" s="22" t="str">
        <f t="shared" si="6"/>
        <v>ADAMS</v>
      </c>
      <c r="B40" s="10">
        <f t="shared" si="7"/>
        <v>-1.8413253608307332</v>
      </c>
      <c r="C40" s="10">
        <f t="shared" si="7"/>
        <v>0.5826639259377426</v>
      </c>
      <c r="D40" s="10">
        <f t="shared" si="7"/>
        <v>0.1210291735138634</v>
      </c>
      <c r="E40" s="10">
        <f t="shared" si="7"/>
        <v>-0.4233014235387606</v>
      </c>
      <c r="F40" s="10">
        <f t="shared" si="7"/>
        <v>0.174096467266034</v>
      </c>
      <c r="G40" s="10">
        <f t="shared" si="7"/>
        <v>-0.5185142236888655</v>
      </c>
      <c r="H40" s="10">
        <f t="shared" si="7"/>
        <v>0.06892568862626362</v>
      </c>
      <c r="I40" s="10">
        <f t="shared" si="7"/>
        <v>0.5655801527420787</v>
      </c>
      <c r="J40" s="10">
        <f t="shared" si="7"/>
        <v>0.17256418115290448</v>
      </c>
      <c r="K40" s="10">
        <f t="shared" si="7"/>
        <v>-0.05939779486105064</v>
      </c>
      <c r="L40" s="10">
        <f t="shared" si="8"/>
        <v>-0.11576792136805229</v>
      </c>
      <c r="M40" s="10">
        <f t="shared" si="9"/>
        <v>0.7029217681555302</v>
      </c>
    </row>
    <row r="41" spans="1:13" ht="12.75">
      <c r="A41" s="22" t="str">
        <f t="shared" si="6"/>
        <v>CUNNIFF</v>
      </c>
      <c r="B41" s="10">
        <f t="shared" si="7"/>
        <v>1.3683243507090772</v>
      </c>
      <c r="C41" s="10">
        <f t="shared" si="7"/>
        <v>0.5826639259377426</v>
      </c>
      <c r="D41" s="10">
        <f t="shared" si="7"/>
        <v>1.2708063218956762</v>
      </c>
      <c r="E41" s="10">
        <f t="shared" si="7"/>
        <v>-0.9314688675925812</v>
      </c>
      <c r="F41" s="10">
        <f t="shared" si="7"/>
        <v>0.46682504054520413</v>
      </c>
      <c r="G41" s="10">
        <f t="shared" si="7"/>
        <v>0.2632312966067019</v>
      </c>
      <c r="H41" s="10">
        <f t="shared" si="7"/>
        <v>-0.120619955095956</v>
      </c>
      <c r="I41" s="10">
        <f t="shared" si="7"/>
        <v>0.8255645777928521</v>
      </c>
      <c r="J41" s="10">
        <f t="shared" si="7"/>
        <v>0.041415403476697775</v>
      </c>
      <c r="K41" s="10">
        <f t="shared" si="7"/>
        <v>0.6102379907227135</v>
      </c>
      <c r="L41" s="10">
        <f t="shared" si="8"/>
        <v>0.43769800849981283</v>
      </c>
      <c r="M41" s="10">
        <f t="shared" si="9"/>
        <v>0.6779072611585314</v>
      </c>
    </row>
    <row r="42" spans="1:13" ht="12.75">
      <c r="A42" s="22" t="str">
        <f t="shared" si="6"/>
        <v>TSCHIRHART</v>
      </c>
      <c r="B42" s="10">
        <f t="shared" si="7"/>
        <v>1.1008535414140928</v>
      </c>
      <c r="C42" s="10">
        <f t="shared" si="7"/>
        <v>0.5826639259377426</v>
      </c>
      <c r="D42" s="10">
        <f t="shared" si="7"/>
        <v>-0.9808405936853666</v>
      </c>
      <c r="E42" s="10">
        <f t="shared" si="7"/>
        <v>-0.2278524065949833</v>
      </c>
      <c r="F42" s="10">
        <f t="shared" si="7"/>
        <v>0.46682504054520413</v>
      </c>
      <c r="G42" s="10">
        <f t="shared" si="7"/>
        <v>0.5830362821821616</v>
      </c>
      <c r="H42" s="10">
        <f t="shared" si="7"/>
        <v>0.8098768413585831</v>
      </c>
      <c r="I42" s="10">
        <f t="shared" si="7"/>
        <v>-1.8609411477318525</v>
      </c>
      <c r="J42" s="10">
        <f t="shared" si="7"/>
        <v>0.4184681392957841</v>
      </c>
      <c r="K42" s="10">
        <f t="shared" si="7"/>
        <v>0.4412447325312272</v>
      </c>
      <c r="L42" s="10">
        <f t="shared" si="8"/>
        <v>0.1333334355252593</v>
      </c>
      <c r="M42" s="10">
        <f t="shared" si="9"/>
        <v>0.9088597609250832</v>
      </c>
    </row>
    <row r="43" spans="1:13" ht="12.75">
      <c r="A43" s="22" t="str">
        <f t="shared" si="6"/>
        <v>CAPRONI</v>
      </c>
      <c r="B43" s="10">
        <f t="shared" si="7"/>
        <v>-1.1459012566637743</v>
      </c>
      <c r="C43" s="10">
        <f t="shared" si="7"/>
        <v>0.5826639259377426</v>
      </c>
      <c r="D43" s="10">
        <f t="shared" si="7"/>
        <v>0.45638084179189325</v>
      </c>
      <c r="E43" s="10">
        <f t="shared" si="7"/>
        <v>-1.4005465082576463</v>
      </c>
      <c r="F43" s="10">
        <f t="shared" si="7"/>
        <v>0.6570986131766644</v>
      </c>
      <c r="G43" s="10">
        <f t="shared" si="7"/>
        <v>-2.0287044333507573</v>
      </c>
      <c r="H43" s="10">
        <f t="shared" si="7"/>
        <v>-0.0861571107828257</v>
      </c>
      <c r="I43" s="10">
        <f t="shared" si="7"/>
        <v>0.132272777657441</v>
      </c>
      <c r="J43" s="10">
        <f t="shared" si="7"/>
        <v>-0.05694617978045289</v>
      </c>
      <c r="K43" s="10">
        <f t="shared" si="7"/>
        <v>-0.10164610940892127</v>
      </c>
      <c r="L43" s="10">
        <f t="shared" si="8"/>
        <v>-0.29914854396806356</v>
      </c>
      <c r="M43" s="10">
        <f t="shared" si="9"/>
        <v>0.9136870739123719</v>
      </c>
    </row>
    <row r="44" spans="1:13" ht="12.75">
      <c r="A44" s="22" t="str">
        <f t="shared" si="6"/>
        <v>HSU</v>
      </c>
      <c r="B44" s="10">
        <f t="shared" si="7"/>
        <v>0.16470570888164848</v>
      </c>
      <c r="C44" s="10">
        <f t="shared" si="7"/>
        <v>0.5826639259377426</v>
      </c>
      <c r="D44" s="10">
        <f t="shared" si="7"/>
        <v>-2.801321078623239</v>
      </c>
      <c r="E44" s="10">
        <f t="shared" si="7"/>
        <v>1.804817369620299</v>
      </c>
      <c r="F44" s="10">
        <f t="shared" si="7"/>
        <v>2.0914686222445966</v>
      </c>
      <c r="G44" s="10">
        <f t="shared" si="7"/>
        <v>2.235362040988701</v>
      </c>
      <c r="H44" s="10">
        <f t="shared" si="7"/>
        <v>-2.5157876348585613</v>
      </c>
      <c r="I44" s="10">
        <f t="shared" si="7"/>
        <v>-0.734341972511819</v>
      </c>
      <c r="J44" s="10">
        <f t="shared" si="7"/>
        <v>-2.5323793584188</v>
      </c>
      <c r="K44" s="10">
        <f t="shared" si="7"/>
        <v>1.8322704890198938</v>
      </c>
      <c r="L44" s="10">
        <f t="shared" si="8"/>
        <v>0.012745811228046234</v>
      </c>
      <c r="M44" s="10">
        <f t="shared" si="9"/>
        <v>2.040682253986431</v>
      </c>
    </row>
    <row r="45" spans="1:13" ht="12.75">
      <c r="A45" s="22" t="str">
        <f t="shared" si="6"/>
        <v>WALKER</v>
      </c>
      <c r="B45" s="10">
        <f t="shared" si="7"/>
        <v>-0.6644537999328026</v>
      </c>
      <c r="C45" s="10">
        <f t="shared" si="7"/>
        <v>0.13080210582275723</v>
      </c>
      <c r="D45" s="10">
        <f t="shared" si="7"/>
        <v>-1.6994513114240006</v>
      </c>
      <c r="E45" s="10">
        <f t="shared" si="7"/>
        <v>0.8275722849014133</v>
      </c>
      <c r="F45" s="10">
        <f t="shared" si="7"/>
        <v>-0.806544253219185</v>
      </c>
      <c r="G45" s="10">
        <f t="shared" si="7"/>
        <v>-0.05657368896875738</v>
      </c>
      <c r="H45" s="10">
        <f t="shared" si="7"/>
        <v>-0.15508279940908626</v>
      </c>
      <c r="I45" s="10">
        <f t="shared" si="7"/>
        <v>-1.4276337726472301</v>
      </c>
      <c r="J45" s="10">
        <f t="shared" si="7"/>
        <v>-0.41760531839001114</v>
      </c>
      <c r="K45" s="10">
        <f t="shared" si="7"/>
        <v>-0.9550620632759259</v>
      </c>
      <c r="L45" s="10">
        <f t="shared" si="8"/>
        <v>-0.5224032616542829</v>
      </c>
      <c r="M45" s="10">
        <f t="shared" si="9"/>
        <v>0.7531421465888848</v>
      </c>
    </row>
    <row r="46" spans="1:13" ht="12.75">
      <c r="A46" s="22" t="str">
        <f t="shared" si="6"/>
        <v>KOBRINETZ</v>
      </c>
      <c r="B46" s="10">
        <f t="shared" si="7"/>
        <v>-0.9854187710867837</v>
      </c>
      <c r="C46" s="10">
        <f t="shared" si="7"/>
        <v>0.3567330158802499</v>
      </c>
      <c r="D46" s="10">
        <f t="shared" si="7"/>
        <v>-0.022692970033860026</v>
      </c>
      <c r="E46" s="10">
        <f t="shared" si="7"/>
        <v>0.5148538577913696</v>
      </c>
      <c r="F46" s="10">
        <f t="shared" si="7"/>
        <v>0.1594600386020758</v>
      </c>
      <c r="G46" s="10">
        <f t="shared" si="7"/>
        <v>-0.6961836601196764</v>
      </c>
      <c r="H46" s="10">
        <f t="shared" si="7"/>
        <v>-0.34462844313130897</v>
      </c>
      <c r="I46" s="10">
        <f t="shared" si="7"/>
        <v>0.132272777657441</v>
      </c>
      <c r="J46" s="10">
        <f t="shared" si="7"/>
        <v>-0.3028501379233383</v>
      </c>
      <c r="K46" s="10">
        <f t="shared" si="7"/>
        <v>-0.019261896040572418</v>
      </c>
      <c r="L46" s="10">
        <f t="shared" si="8"/>
        <v>-0.12077161884044034</v>
      </c>
      <c r="M46" s="10">
        <f t="shared" si="9"/>
        <v>0.46624903888606395</v>
      </c>
    </row>
    <row r="47" spans="1:13" ht="12.75">
      <c r="A47" s="22" t="str">
        <f t="shared" si="6"/>
        <v>KIRKPATRICK</v>
      </c>
      <c r="B47" s="10">
        <f t="shared" si="7"/>
        <v>0.48567068003562924</v>
      </c>
      <c r="C47" s="10">
        <f t="shared" si="7"/>
        <v>0.5826639259377426</v>
      </c>
      <c r="D47" s="10">
        <f t="shared" si="7"/>
        <v>0.887547272435072</v>
      </c>
      <c r="E47" s="10">
        <f t="shared" si="7"/>
        <v>-0.43307387438594924</v>
      </c>
      <c r="F47" s="10">
        <f t="shared" si="7"/>
        <v>-0.16254139200501133</v>
      </c>
      <c r="G47" s="10">
        <f t="shared" si="7"/>
        <v>-0.7761349065135411</v>
      </c>
      <c r="H47" s="10">
        <f t="shared" si="7"/>
        <v>1.2234309731161526</v>
      </c>
      <c r="I47" s="10">
        <f t="shared" si="7"/>
        <v>0.132272777657441</v>
      </c>
      <c r="J47" s="10">
        <f t="shared" si="7"/>
        <v>1.1889672081434788</v>
      </c>
      <c r="K47" s="10">
        <f t="shared" si="7"/>
        <v>-0.05570106733811299</v>
      </c>
      <c r="L47" s="10">
        <f t="shared" si="8"/>
        <v>0.3073101597082902</v>
      </c>
      <c r="M47" s="10">
        <f t="shared" si="9"/>
        <v>0.6803676474095672</v>
      </c>
    </row>
    <row r="48" spans="1:13" ht="12.75">
      <c r="A48" s="22" t="str">
        <f t="shared" si="6"/>
        <v>MACH</v>
      </c>
      <c r="B48" s="10">
        <f t="shared" si="7"/>
        <v>-0.8249362855097933</v>
      </c>
      <c r="C48" s="10">
        <f t="shared" si="7"/>
        <v>-0.9988524444647039</v>
      </c>
      <c r="D48" s="10">
        <f t="shared" si="7"/>
        <v>-0.3101372571293154</v>
      </c>
      <c r="E48" s="10">
        <f t="shared" si="7"/>
        <v>-1.1269178845363585</v>
      </c>
      <c r="F48" s="10">
        <f t="shared" si="7"/>
        <v>-1.3627285424496076</v>
      </c>
      <c r="G48" s="10">
        <f t="shared" si="7"/>
        <v>1.8444892808409181</v>
      </c>
      <c r="H48" s="10">
        <f t="shared" si="7"/>
        <v>1.4819023054646359</v>
      </c>
      <c r="I48" s="10">
        <f t="shared" si="7"/>
        <v>0.9122260528097765</v>
      </c>
      <c r="J48" s="10">
        <f t="shared" si="7"/>
        <v>1.5824135411720932</v>
      </c>
      <c r="K48" s="10">
        <f t="shared" si="7"/>
        <v>-0.826204703904918</v>
      </c>
      <c r="L48" s="10">
        <f t="shared" si="8"/>
        <v>0.037125406229272684</v>
      </c>
      <c r="M48" s="10">
        <f t="shared" si="9"/>
        <v>1.2694959450193049</v>
      </c>
    </row>
    <row r="49" spans="1:13" ht="12.75">
      <c r="A49" s="22" t="str">
        <f t="shared" si="6"/>
        <v>RODRIGUEZ</v>
      </c>
      <c r="B49" s="10">
        <f t="shared" si="7"/>
        <v>0.833382732119109</v>
      </c>
      <c r="C49" s="10">
        <f t="shared" si="7"/>
        <v>0.3567330158802499</v>
      </c>
      <c r="D49" s="10">
        <f t="shared" si="7"/>
        <v>-0.2622298759467409</v>
      </c>
      <c r="E49" s="10">
        <f t="shared" si="7"/>
        <v>0.20213543068132592</v>
      </c>
      <c r="F49" s="10">
        <f t="shared" si="7"/>
        <v>-0.20645067799688652</v>
      </c>
      <c r="G49" s="10">
        <f t="shared" si="7"/>
        <v>0.5830362821821616</v>
      </c>
      <c r="H49" s="10">
        <f t="shared" si="7"/>
        <v>0.49971124254040133</v>
      </c>
      <c r="I49" s="10">
        <f t="shared" si="7"/>
        <v>-0.38769607244410575</v>
      </c>
      <c r="J49" s="10">
        <f t="shared" si="7"/>
        <v>0.40207454208626187</v>
      </c>
      <c r="K49" s="10">
        <f t="shared" si="7"/>
        <v>0.03777332859905255</v>
      </c>
      <c r="L49" s="10">
        <f t="shared" si="8"/>
        <v>0.20584699477008286</v>
      </c>
      <c r="M49" s="10">
        <f t="shared" si="9"/>
        <v>0.4018488012332927</v>
      </c>
    </row>
    <row r="50" spans="1:13" ht="12.75">
      <c r="A50" s="22" t="str">
        <f t="shared" si="6"/>
        <v>LOPEZ</v>
      </c>
      <c r="B50" s="10">
        <f t="shared" si="7"/>
        <v>0.8868768939781059</v>
      </c>
      <c r="C50" s="10">
        <f t="shared" si="7"/>
        <v>0.5826639259377426</v>
      </c>
      <c r="D50" s="10">
        <f t="shared" si="7"/>
        <v>0.6001029853396251</v>
      </c>
      <c r="E50" s="10">
        <f t="shared" si="7"/>
        <v>-0.34512181676124964</v>
      </c>
      <c r="F50" s="10">
        <f t="shared" si="7"/>
        <v>-1.2602735418018984</v>
      </c>
      <c r="G50" s="10">
        <f t="shared" si="7"/>
        <v>-0.12764146354108175</v>
      </c>
      <c r="H50" s="10">
        <f t="shared" si="7"/>
        <v>-1.4646708833080662</v>
      </c>
      <c r="I50" s="10">
        <f t="shared" si="7"/>
        <v>0.9988875278267164</v>
      </c>
      <c r="J50" s="10">
        <f t="shared" si="7"/>
        <v>-1.2044979844472339</v>
      </c>
      <c r="K50" s="10">
        <f t="shared" si="7"/>
        <v>-1.181090546107041</v>
      </c>
      <c r="L50" s="10">
        <f t="shared" si="8"/>
        <v>-0.2514764902884381</v>
      </c>
      <c r="M50" s="10">
        <f t="shared" si="9"/>
        <v>0.9756072405932357</v>
      </c>
    </row>
    <row r="51" spans="1:13" ht="12.75">
      <c r="A51" s="22" t="str">
        <f t="shared" si="6"/>
        <v>CASTILLO</v>
      </c>
      <c r="B51" s="10">
        <f t="shared" si="7"/>
        <v>0.7263944084011152</v>
      </c>
      <c r="C51" s="10">
        <f t="shared" si="7"/>
        <v>-0.3210597142922282</v>
      </c>
      <c r="D51" s="10">
        <f t="shared" si="7"/>
        <v>0.5042882229744677</v>
      </c>
      <c r="E51" s="10">
        <f t="shared" si="7"/>
        <v>-0.7360198506488038</v>
      </c>
      <c r="F51" s="10">
        <f t="shared" si="7"/>
        <v>-0.2942692499806376</v>
      </c>
      <c r="G51" s="10">
        <f t="shared" si="7"/>
        <v>-0.5895819982611898</v>
      </c>
      <c r="H51" s="10">
        <f t="shared" si="7"/>
        <v>-1.0511167515504936</v>
      </c>
      <c r="I51" s="10">
        <f t="shared" si="7"/>
        <v>-1.774279672714928</v>
      </c>
      <c r="J51" s="10">
        <f t="shared" si="7"/>
        <v>-1.3356467621234407</v>
      </c>
      <c r="K51" s="10">
        <f t="shared" si="7"/>
        <v>-0.5748272323450828</v>
      </c>
      <c r="L51" s="10">
        <f t="shared" si="8"/>
        <v>-0.5446118600541221</v>
      </c>
      <c r="M51" s="10">
        <f t="shared" si="9"/>
        <v>0.7646519872708366</v>
      </c>
    </row>
    <row r="52" spans="1:13" ht="12.75">
      <c r="A52" s="22" t="str">
        <f t="shared" si="6"/>
        <v>GARCIA, P</v>
      </c>
      <c r="B52" s="10">
        <f t="shared" si="7"/>
        <v>1.3683243507090772</v>
      </c>
      <c r="C52" s="10">
        <f t="shared" si="7"/>
        <v>-0.09512880423473549</v>
      </c>
      <c r="D52" s="10">
        <f t="shared" si="7"/>
        <v>-0.3101372571293154</v>
      </c>
      <c r="E52" s="10">
        <f t="shared" si="7"/>
        <v>-0.1105829964287169</v>
      </c>
      <c r="F52" s="10">
        <f t="shared" si="7"/>
        <v>-0.41136067929230563</v>
      </c>
      <c r="G52" s="10">
        <f t="shared" si="7"/>
        <v>-0.8383192092643251</v>
      </c>
      <c r="H52" s="10">
        <f t="shared" si="7"/>
        <v>0.13785137725252725</v>
      </c>
      <c r="I52" s="10">
        <f t="shared" si="7"/>
        <v>0.132272777657441</v>
      </c>
      <c r="J52" s="10">
        <f t="shared" si="7"/>
        <v>0.15617058394337646</v>
      </c>
      <c r="K52" s="10">
        <f t="shared" si="7"/>
        <v>-0.5558154907985399</v>
      </c>
      <c r="L52" s="10">
        <f t="shared" si="8"/>
        <v>-0.05267253475855167</v>
      </c>
      <c r="M52" s="10">
        <f t="shared" si="9"/>
        <v>0.5966430798343856</v>
      </c>
    </row>
    <row r="53" spans="1:13" ht="12.75">
      <c r="A53" s="22" t="str">
        <f t="shared" si="6"/>
        <v>RAMIREZ</v>
      </c>
      <c r="B53" s="10">
        <f t="shared" si="7"/>
        <v>0.5659119228241245</v>
      </c>
      <c r="C53" s="10">
        <f t="shared" si="7"/>
        <v>-0.09512880423473549</v>
      </c>
      <c r="D53" s="10">
        <f t="shared" si="7"/>
        <v>-0.21432249476415793</v>
      </c>
      <c r="E53" s="10">
        <f t="shared" si="7"/>
        <v>-0.14967279981747236</v>
      </c>
      <c r="F53" s="10">
        <f t="shared" si="7"/>
        <v>-0.9821813971866871</v>
      </c>
      <c r="G53" s="10">
        <f t="shared" si="7"/>
        <v>-0.07434063261183847</v>
      </c>
      <c r="H53" s="10">
        <f t="shared" si="7"/>
        <v>-0.5686369311666588</v>
      </c>
      <c r="I53" s="10">
        <f t="shared" si="7"/>
        <v>1.4321949029113388</v>
      </c>
      <c r="J53" s="10">
        <f t="shared" si="7"/>
        <v>-0.27006294350428806</v>
      </c>
      <c r="K53" s="10">
        <f t="shared" si="7"/>
        <v>-0.9444999846389583</v>
      </c>
      <c r="L53" s="10">
        <f t="shared" si="8"/>
        <v>-0.13007391621893333</v>
      </c>
      <c r="M53" s="10">
        <f t="shared" si="9"/>
        <v>0.710101782707336</v>
      </c>
    </row>
    <row r="54" spans="1:13" ht="12.75">
      <c r="A54" s="22" t="str">
        <f t="shared" si="6"/>
        <v>BROWN</v>
      </c>
      <c r="B54" s="10">
        <f aca="true" t="shared" si="10" ref="B54:K57">IF(ISNUMBER(B24),IF(B$31=0,0,(B24-B$30)/B$31),"")</f>
        <v>-0.503971314355812</v>
      </c>
      <c r="C54" s="10">
        <f t="shared" si="10"/>
        <v>0.5826639259377426</v>
      </c>
      <c r="D54" s="10">
        <f t="shared" si="10"/>
        <v>0.02521441114871445</v>
      </c>
      <c r="E54" s="10">
        <f t="shared" si="10"/>
        <v>2.1957154035078528</v>
      </c>
      <c r="F54" s="10">
        <f t="shared" si="10"/>
        <v>2.5744707681552272</v>
      </c>
      <c r="G54" s="10">
        <f t="shared" si="10"/>
        <v>0.7074048876837289</v>
      </c>
      <c r="H54" s="10">
        <f t="shared" si="10"/>
        <v>1.4302080389949403</v>
      </c>
      <c r="I54" s="10">
        <f t="shared" si="10"/>
        <v>0.6522416277590032</v>
      </c>
      <c r="J54" s="10">
        <f t="shared" si="10"/>
        <v>1.4840519579149367</v>
      </c>
      <c r="K54" s="10">
        <f t="shared" si="10"/>
        <v>2.9402325380378276</v>
      </c>
      <c r="L54" s="10">
        <f t="shared" si="8"/>
        <v>1.208823224478416</v>
      </c>
      <c r="M54" s="10">
        <f t="shared" si="9"/>
        <v>1.1180023620601949</v>
      </c>
    </row>
    <row r="55" spans="1:13" ht="12.75">
      <c r="A55" s="22" t="str">
        <f t="shared" si="6"/>
        <v>GARCIA, O</v>
      </c>
      <c r="B55" s="10">
        <f t="shared" si="10"/>
        <v>-0.12951218134283438</v>
      </c>
      <c r="C55" s="10">
        <f t="shared" si="10"/>
        <v>0.13080210582275723</v>
      </c>
      <c r="D55" s="10">
        <f t="shared" si="10"/>
        <v>0.3126586982441698</v>
      </c>
      <c r="E55" s="10">
        <f t="shared" si="10"/>
        <v>1.726637762842788</v>
      </c>
      <c r="F55" s="10">
        <f t="shared" si="10"/>
        <v>-0.7040892525714757</v>
      </c>
      <c r="G55" s="10">
        <f t="shared" si="10"/>
        <v>0.0322610292466477</v>
      </c>
      <c r="H55" s="10">
        <f t="shared" si="10"/>
        <v>-0.2240084880353499</v>
      </c>
      <c r="I55" s="10">
        <f t="shared" si="10"/>
        <v>1.1722104778605653</v>
      </c>
      <c r="J55" s="10">
        <f t="shared" si="10"/>
        <v>0.008628209057647555</v>
      </c>
      <c r="K55" s="10">
        <f t="shared" si="10"/>
        <v>-0.2685269518730151</v>
      </c>
      <c r="L55" s="10">
        <f t="shared" si="8"/>
        <v>0.20570614092519005</v>
      </c>
      <c r="M55" s="10">
        <f t="shared" si="9"/>
        <v>0.7213403175963046</v>
      </c>
    </row>
    <row r="56" spans="1:13" ht="12.75">
      <c r="A56" s="22" t="str">
        <f t="shared" si="6"/>
        <v>VIERA</v>
      </c>
      <c r="B56" s="10">
        <f t="shared" si="10"/>
        <v>-0.23650050506082815</v>
      </c>
      <c r="C56" s="10">
        <f t="shared" si="10"/>
        <v>-0.3210597142922282</v>
      </c>
      <c r="D56" s="10">
        <f t="shared" si="10"/>
        <v>1.4624358466259828</v>
      </c>
      <c r="E56" s="10">
        <f t="shared" si="10"/>
        <v>-0.2278524065949833</v>
      </c>
      <c r="F56" s="10">
        <f t="shared" si="10"/>
        <v>0.11555075261019997</v>
      </c>
      <c r="G56" s="10">
        <f t="shared" si="10"/>
        <v>0.3698329584651885</v>
      </c>
      <c r="H56" s="10">
        <f t="shared" si="10"/>
        <v>0.9477282186111042</v>
      </c>
      <c r="I56" s="10">
        <f t="shared" si="10"/>
        <v>0.30559572769130533</v>
      </c>
      <c r="J56" s="10">
        <f t="shared" si="10"/>
        <v>0.9594568472101215</v>
      </c>
      <c r="K56" s="10">
        <f t="shared" si="10"/>
        <v>0.5172916987173951</v>
      </c>
      <c r="L56" s="10">
        <f t="shared" si="8"/>
        <v>0.38924794239832583</v>
      </c>
      <c r="M56" s="10">
        <f t="shared" si="9"/>
        <v>0.5929550862756132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-1.8413253608307332</v>
      </c>
      <c r="C58" s="10">
        <f t="shared" si="11"/>
        <v>-3.7100233651546137</v>
      </c>
      <c r="D58" s="10">
        <f t="shared" si="11"/>
        <v>-2.801321078623239</v>
      </c>
      <c r="E58" s="10">
        <f t="shared" si="11"/>
        <v>2.1957154035078528</v>
      </c>
      <c r="F58" s="10">
        <f t="shared" si="11"/>
        <v>2.5744707681552272</v>
      </c>
      <c r="G58" s="10">
        <f t="shared" si="11"/>
        <v>2.235362040988701</v>
      </c>
      <c r="H58" s="10">
        <f t="shared" si="11"/>
        <v>-2.5157876348585613</v>
      </c>
      <c r="I58" s="10">
        <f t="shared" si="11"/>
        <v>-1.8609411477318525</v>
      </c>
      <c r="J58" s="10">
        <f t="shared" si="11"/>
        <v>-2.5323793584188</v>
      </c>
      <c r="K58" s="10">
        <f t="shared" si="11"/>
        <v>2.9402325380378276</v>
      </c>
      <c r="L58" s="10">
        <f t="shared" si="11"/>
        <v>1.208823224478416</v>
      </c>
      <c r="M58" s="10">
        <f t="shared" si="11"/>
        <v>2.040682253986431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-0.12951218134283438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-0.09512880423473549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-0.022692970033860026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-0.1105829964287169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-0.1039956773491773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0.0322610292466477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0.06892568862626362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0.132272777657441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0.008628209057647555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-0.019261896040572418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0.012745811228046234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0.4018488012332927</v>
      </c>
    </row>
    <row r="60" spans="1:13" ht="12.75">
      <c r="A60" s="7" t="s">
        <v>7</v>
      </c>
      <c r="B60" s="10">
        <f aca="true" t="shared" si="12" ref="B60:K60">IF(ISERR(AVERAGE(B38:B57)),"",AVERAGE(B38:B57))</f>
        <v>1.782200118477225E-16</v>
      </c>
      <c r="C60" s="10">
        <f t="shared" si="12"/>
        <v>-1.323502710934726E-15</v>
      </c>
      <c r="D60" s="10">
        <f t="shared" si="12"/>
        <v>-8.531187452382781E-15</v>
      </c>
      <c r="E60" s="10">
        <f t="shared" si="12"/>
        <v>-1.1744990944718762E-15</v>
      </c>
      <c r="F60" s="10">
        <f t="shared" si="12"/>
        <v>1.5068355919748013E-15</v>
      </c>
      <c r="G60" s="10">
        <f t="shared" si="12"/>
        <v>7.041151287754282E-16</v>
      </c>
      <c r="H60" s="10">
        <f t="shared" si="12"/>
        <v>2.2905653981740072E-15</v>
      </c>
      <c r="I60" s="10">
        <f t="shared" si="12"/>
        <v>3.1591688329662675E-14</v>
      </c>
      <c r="J60" s="10">
        <f t="shared" si="12"/>
        <v>2.460020491406268E-15</v>
      </c>
      <c r="K60" s="10">
        <f t="shared" si="12"/>
        <v>2.8456769104865855E-15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1.0000000000000004</v>
      </c>
      <c r="C61" s="10">
        <f t="shared" si="13"/>
        <v>1.0000000000000366</v>
      </c>
      <c r="D61" s="10">
        <f t="shared" si="13"/>
        <v>1.0000000000002585</v>
      </c>
      <c r="E61" s="10">
        <f t="shared" si="13"/>
        <v>1.0000000000000067</v>
      </c>
      <c r="F61" s="10">
        <f t="shared" si="13"/>
        <v>0.9999999999999951</v>
      </c>
      <c r="G61" s="10">
        <f t="shared" si="13"/>
        <v>0.9999999999999967</v>
      </c>
      <c r="H61" s="10">
        <f t="shared" si="13"/>
        <v>0.999999999999975</v>
      </c>
      <c r="I61" s="10">
        <f t="shared" si="13"/>
        <v>0.9999999999978869</v>
      </c>
      <c r="J61" s="10">
        <f t="shared" si="13"/>
        <v>0.9999999999999178</v>
      </c>
      <c r="K61" s="10">
        <f t="shared" si="13"/>
        <v>0.9999999999999676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0.6442105263157895</v>
      </c>
      <c r="C62" s="10">
        <f t="shared" si="14"/>
        <v>0.7242105263157895</v>
      </c>
      <c r="D62" s="10">
        <f t="shared" si="14"/>
        <v>9.424736842105265</v>
      </c>
      <c r="E62" s="10">
        <f t="shared" si="14"/>
        <v>1.1082894736842108</v>
      </c>
      <c r="F62" s="10">
        <f t="shared" si="14"/>
        <v>3.1110526315789464</v>
      </c>
      <c r="G62" s="10">
        <f t="shared" si="14"/>
        <v>1.8918421052631575</v>
      </c>
      <c r="H62" s="10">
        <f t="shared" si="14"/>
        <v>8.489999999999998</v>
      </c>
      <c r="I62" s="10">
        <f t="shared" si="14"/>
        <v>9.68473684210526</v>
      </c>
      <c r="J62" s="10">
        <f t="shared" si="14"/>
        <v>9.08736842105263</v>
      </c>
      <c r="K62" s="10">
        <f t="shared" si="14"/>
        <v>4.187059210526315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0.18693628711033192</v>
      </c>
      <c r="C63" s="10">
        <f t="shared" si="15"/>
        <v>0.044261318636990864</v>
      </c>
      <c r="D63" s="10">
        <f t="shared" si="15"/>
        <v>0.20873610189398378</v>
      </c>
      <c r="E63" s="10">
        <f t="shared" si="15"/>
        <v>0.255821189494051</v>
      </c>
      <c r="F63" s="10">
        <f t="shared" si="15"/>
        <v>0.6832267781705876</v>
      </c>
      <c r="G63" s="10">
        <f t="shared" si="15"/>
        <v>0.5628430078289952</v>
      </c>
      <c r="H63" s="10">
        <f t="shared" si="15"/>
        <v>0.5803351522085369</v>
      </c>
      <c r="I63" s="10">
        <f t="shared" si="15"/>
        <v>0.1153915277584053</v>
      </c>
      <c r="J63" s="10">
        <f t="shared" si="15"/>
        <v>0.3049971239438994</v>
      </c>
      <c r="K63" s="10">
        <f t="shared" si="15"/>
        <v>0.23669583288746368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/>
      <c r="C8" s="30"/>
      <c r="D8" s="30"/>
      <c r="E8" s="30"/>
      <c r="F8" s="30"/>
      <c r="G8" s="30"/>
      <c r="H8" s="30"/>
      <c r="I8" s="30"/>
      <c r="J8" s="1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HILLS</v>
      </c>
      <c r="B9" s="30"/>
      <c r="C9" s="30"/>
      <c r="D9" s="30"/>
      <c r="E9" s="30"/>
      <c r="F9" s="30"/>
      <c r="G9" s="30"/>
      <c r="H9" s="30"/>
      <c r="I9" s="30"/>
      <c r="J9" s="1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ADAMS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CUNNIFF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TSCHIRHART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CAPRONI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HSU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WALKER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KOBRINETZ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KIRKPATRICK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MACH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RODRIGUEZ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LOPEZ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CASTILLO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GARCIA, P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RAMIREZ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BROWN</v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 t="str">
        <f>IF(1!A25&lt;&gt;"",1!A25,"")</f>
        <v>GARCIA, O</v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VIERA</v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ADAMS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CUNNIFF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TSCHIRHART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CAPRONI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HSU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WALKER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KOBRINETZ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KIRKPATRICK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MACH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RODRIGUEZ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LOPEZ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CASTILLO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GARCIA, P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RAMIREZ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BROWN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 t="str">
        <f t="shared" si="6"/>
        <v>GARCIA, O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VIERA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2002-09-25T18:00:37Z</cp:lastPrinted>
  <dcterms:created xsi:type="dcterms:W3CDTF">1999-03-05T21:55:02Z</dcterms:created>
  <dcterms:modified xsi:type="dcterms:W3CDTF">2002-09-25T21:00:38Z</dcterms:modified>
  <cp:category/>
  <cp:version/>
  <cp:contentType/>
  <cp:contentStatus/>
</cp:coreProperties>
</file>