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08filer\FLRD\ELRD\Gasoline\PVIE\ALL RUNNING TESTS\BL-6 proveout\BL5-BL6 proveout\"/>
    </mc:Choice>
  </mc:AlternateContent>
  <xr:revisionPtr revIDLastSave="0" documentId="13_ncr:1_{3D1B1FC6-9D6C-49E7-96CC-903400441BD6}" xr6:coauthVersionLast="47" xr6:coauthVersionMax="47" xr10:uidLastSave="{00000000-0000-0000-0000-000000000000}"/>
  <bookViews>
    <workbookView xWindow="-120" yWindow="-120" windowWidth="29040" windowHeight="15840" xr2:uid="{55CCD494-2C1F-4D87-A490-9CE73878FD37}"/>
  </bookViews>
  <sheets>
    <sheet name="BSFC Summary" sheetId="20" r:id="rId1"/>
    <sheet name="Summary_Stage1" sheetId="14" r:id="rId2"/>
    <sheet name="Summary_Stage2" sheetId="15" r:id="rId3"/>
    <sheet name="Summary_Stage3" sheetId="16" r:id="rId4"/>
    <sheet name="Summary_Stage4" sheetId="17" r:id="rId5"/>
    <sheet name="Summary_Stage5" sheetId="18" r:id="rId6"/>
    <sheet name="Summary_Stage6" sheetId="19" r:id="rId7"/>
    <sheet name="BL6_Iteration1" sheetId="2" r:id="rId8"/>
    <sheet name="BL5_Iteration1" sheetId="8" r:id="rId9"/>
    <sheet name="BL5_Iteration2" sheetId="24" r:id="rId10"/>
    <sheet name="BL6_Iteration2" sheetId="3" r:id="rId11"/>
    <sheet name="BL6_Iteration3" sheetId="25" r:id="rId12"/>
    <sheet name="BL5_Iteration3" sheetId="26" r:id="rId13"/>
    <sheet name="BL5_Iteration4" sheetId="27" r:id="rId14"/>
    <sheet name="BL6_Iteration4" sheetId="28" r:id="rId15"/>
    <sheet name="BL6_Iteration5" sheetId="29" r:id="rId16"/>
    <sheet name="BL5_Iteration5" sheetId="30" r:id="rId17"/>
    <sheet name="BL5_Iteration6" sheetId="31" r:id="rId18"/>
    <sheet name="BL6_Iteration6" sheetId="32" r:id="rId19"/>
  </sheets>
  <externalReferences>
    <externalReference r:id="rId20"/>
    <externalReference r:id="rId21"/>
  </externalReferences>
  <definedNames>
    <definedName name="dataavg">'[1]Summary Avg'!$A$1:$AO$47</definedName>
    <definedName name="datas">'[1]Summary s'!$A$1:$AO$2</definedName>
    <definedName name="MaxAFR">[2]MaxValues!$B$1</definedName>
    <definedName name="MaxBL5AFR">[2]MaxValues!$B$8</definedName>
    <definedName name="MaxBL5LoadCellTemp">[2]MaxValues!$B$9</definedName>
    <definedName name="MaxBL6AFR">[2]MaxValues!$B$5</definedName>
    <definedName name="MaxBL6LoadCellTemp">[2]MaxValues!$B$6</definedName>
    <definedName name="MaxLoadCellTemp">[2]MaxValues!$B$2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0" i="32" l="1"/>
  <c r="S58" i="32"/>
  <c r="S46" i="32"/>
  <c r="S34" i="32"/>
  <c r="S22" i="32"/>
  <c r="S10" i="32"/>
  <c r="S70" i="31"/>
  <c r="S58" i="31"/>
  <c r="S46" i="31"/>
  <c r="S34" i="31"/>
  <c r="S22" i="31"/>
  <c r="S10" i="31"/>
  <c r="S70" i="30"/>
  <c r="S58" i="30"/>
  <c r="S46" i="30"/>
  <c r="S34" i="30"/>
  <c r="S22" i="30"/>
  <c r="S10" i="30"/>
  <c r="S70" i="29"/>
  <c r="S58" i="29"/>
  <c r="S46" i="29"/>
  <c r="S34" i="29"/>
  <c r="S22" i="29"/>
  <c r="S10" i="29"/>
  <c r="S70" i="28"/>
  <c r="S58" i="28"/>
  <c r="S46" i="28"/>
  <c r="S34" i="28"/>
  <c r="S22" i="28"/>
  <c r="S10" i="28"/>
  <c r="S70" i="27"/>
  <c r="S58" i="27"/>
  <c r="S46" i="27"/>
  <c r="S34" i="27"/>
  <c r="S22" i="27"/>
  <c r="S10" i="27"/>
  <c r="S70" i="26"/>
  <c r="S58" i="26"/>
  <c r="S46" i="26"/>
  <c r="S34" i="26"/>
  <c r="S22" i="26"/>
  <c r="S10" i="26"/>
  <c r="S70" i="25"/>
  <c r="S58" i="25"/>
  <c r="S46" i="25"/>
  <c r="S34" i="25"/>
  <c r="S22" i="25"/>
  <c r="S10" i="25"/>
  <c r="S70" i="3"/>
  <c r="S58" i="3"/>
  <c r="S46" i="3"/>
  <c r="S34" i="3"/>
  <c r="S22" i="3"/>
  <c r="S10" i="3"/>
  <c r="S70" i="24"/>
  <c r="S58" i="24"/>
  <c r="S46" i="24"/>
  <c r="S34" i="24"/>
  <c r="S22" i="24"/>
  <c r="S10" i="24"/>
  <c r="S70" i="8"/>
  <c r="S58" i="8"/>
  <c r="S46" i="8"/>
  <c r="S34" i="8"/>
  <c r="S22" i="8"/>
  <c r="S10" i="8"/>
  <c r="S70" i="2"/>
  <c r="S58" i="2"/>
  <c r="S46" i="2"/>
  <c r="S34" i="2"/>
  <c r="S22" i="2"/>
  <c r="S10" i="2"/>
  <c r="L72" i="32"/>
  <c r="L71" i="32"/>
  <c r="L60" i="32"/>
  <c r="L59" i="32"/>
  <c r="L48" i="32"/>
  <c r="L47" i="32"/>
  <c r="L36" i="32"/>
  <c r="L35" i="32"/>
  <c r="L24" i="32"/>
  <c r="L23" i="32"/>
  <c r="L12" i="32"/>
  <c r="L11" i="32"/>
  <c r="L72" i="31"/>
  <c r="L71" i="31"/>
  <c r="L60" i="31"/>
  <c r="L59" i="31"/>
  <c r="L48" i="31"/>
  <c r="L47" i="31"/>
  <c r="L36" i="31"/>
  <c r="L35" i="31"/>
  <c r="L24" i="31"/>
  <c r="L23" i="31"/>
  <c r="L12" i="31"/>
  <c r="L11" i="31"/>
  <c r="L72" i="30"/>
  <c r="L71" i="30"/>
  <c r="L60" i="30"/>
  <c r="L59" i="30"/>
  <c r="L48" i="30"/>
  <c r="L47" i="30"/>
  <c r="L36" i="30"/>
  <c r="L35" i="30"/>
  <c r="L24" i="30"/>
  <c r="L23" i="30"/>
  <c r="L12" i="30"/>
  <c r="L11" i="30"/>
  <c r="L72" i="29"/>
  <c r="L71" i="29"/>
  <c r="L60" i="29"/>
  <c r="L59" i="29"/>
  <c r="L48" i="29"/>
  <c r="L47" i="29"/>
  <c r="L36" i="29"/>
  <c r="L35" i="29"/>
  <c r="L24" i="29"/>
  <c r="L23" i="29"/>
  <c r="L12" i="29"/>
  <c r="L11" i="29"/>
  <c r="L72" i="28"/>
  <c r="L71" i="28"/>
  <c r="L60" i="28"/>
  <c r="L59" i="28"/>
  <c r="L48" i="28"/>
  <c r="L47" i="28"/>
  <c r="L36" i="28"/>
  <c r="L35" i="28"/>
  <c r="L24" i="28"/>
  <c r="L23" i="28"/>
  <c r="L12" i="28"/>
  <c r="L11" i="28"/>
  <c r="L72" i="27"/>
  <c r="L71" i="27"/>
  <c r="L60" i="27"/>
  <c r="L59" i="27"/>
  <c r="L48" i="27"/>
  <c r="L47" i="27"/>
  <c r="L36" i="27"/>
  <c r="L35" i="27"/>
  <c r="L24" i="27"/>
  <c r="L23" i="27"/>
  <c r="L12" i="27"/>
  <c r="L11" i="27"/>
  <c r="L72" i="26"/>
  <c r="L71" i="26"/>
  <c r="L60" i="26"/>
  <c r="L59" i="26"/>
  <c r="L48" i="26"/>
  <c r="L47" i="26"/>
  <c r="L36" i="26"/>
  <c r="L35" i="26"/>
  <c r="L24" i="26"/>
  <c r="L23" i="26"/>
  <c r="L12" i="26"/>
  <c r="L11" i="26"/>
  <c r="N34" i="20" l="1"/>
  <c r="M34" i="20"/>
  <c r="N33" i="20"/>
  <c r="M33" i="20"/>
  <c r="N32" i="20"/>
  <c r="M32" i="20"/>
  <c r="N31" i="20"/>
  <c r="M31" i="20"/>
  <c r="N30" i="20"/>
  <c r="M30" i="20"/>
  <c r="N29" i="20"/>
  <c r="M29" i="20"/>
  <c r="N28" i="20"/>
  <c r="M28" i="20"/>
  <c r="N26" i="20"/>
  <c r="M26" i="20"/>
  <c r="N25" i="20"/>
  <c r="M25" i="20"/>
  <c r="N24" i="20"/>
  <c r="M24" i="20"/>
  <c r="N23" i="20"/>
  <c r="M23" i="20"/>
  <c r="N22" i="20"/>
  <c r="M22" i="20"/>
  <c r="N21" i="20"/>
  <c r="M21" i="20"/>
  <c r="N20" i="20"/>
  <c r="M20" i="20"/>
  <c r="N11" i="20"/>
  <c r="M11" i="20"/>
  <c r="N10" i="20"/>
  <c r="M10" i="20"/>
  <c r="N9" i="20"/>
  <c r="M9" i="20"/>
  <c r="N8" i="20"/>
  <c r="M8" i="20"/>
  <c r="N7" i="20"/>
  <c r="M7" i="20"/>
  <c r="N6" i="20"/>
  <c r="M6" i="20"/>
  <c r="L34" i="20"/>
  <c r="K34" i="20"/>
  <c r="L33" i="20"/>
  <c r="K33" i="20"/>
  <c r="L32" i="20"/>
  <c r="K32" i="20"/>
  <c r="L31" i="20"/>
  <c r="K31" i="20"/>
  <c r="L30" i="20"/>
  <c r="K30" i="20"/>
  <c r="L29" i="20"/>
  <c r="K29" i="20"/>
  <c r="L28" i="20"/>
  <c r="K28" i="20"/>
  <c r="L26" i="20"/>
  <c r="K26" i="20"/>
  <c r="L25" i="20"/>
  <c r="K25" i="20"/>
  <c r="L24" i="20"/>
  <c r="K24" i="20"/>
  <c r="L23" i="20"/>
  <c r="K23" i="20"/>
  <c r="L22" i="20"/>
  <c r="K22" i="20"/>
  <c r="L21" i="20"/>
  <c r="K21" i="20"/>
  <c r="L20" i="20"/>
  <c r="K20" i="20"/>
  <c r="L11" i="20"/>
  <c r="K11" i="20"/>
  <c r="L10" i="20"/>
  <c r="K10" i="20"/>
  <c r="L9" i="20"/>
  <c r="K9" i="20"/>
  <c r="L8" i="20"/>
  <c r="K8" i="20"/>
  <c r="L7" i="20"/>
  <c r="K7" i="20"/>
  <c r="L6" i="20"/>
  <c r="K6" i="20"/>
  <c r="J34" i="20"/>
  <c r="I34" i="20"/>
  <c r="J33" i="20"/>
  <c r="I33" i="20"/>
  <c r="J32" i="20"/>
  <c r="I32" i="20"/>
  <c r="J31" i="20"/>
  <c r="I31" i="20"/>
  <c r="J30" i="20"/>
  <c r="I30" i="20"/>
  <c r="J29" i="20"/>
  <c r="I29" i="20"/>
  <c r="J28" i="20"/>
  <c r="I28" i="20"/>
  <c r="J26" i="20"/>
  <c r="I26" i="20"/>
  <c r="J25" i="20"/>
  <c r="I25" i="20"/>
  <c r="J24" i="20"/>
  <c r="I24" i="20"/>
  <c r="J23" i="20"/>
  <c r="I23" i="20"/>
  <c r="J22" i="20"/>
  <c r="I22" i="20"/>
  <c r="J21" i="20"/>
  <c r="I21" i="20"/>
  <c r="J20" i="20"/>
  <c r="I20" i="20"/>
  <c r="J11" i="20"/>
  <c r="I11" i="20"/>
  <c r="J10" i="20"/>
  <c r="I10" i="20"/>
  <c r="J9" i="20"/>
  <c r="I9" i="20"/>
  <c r="J8" i="20"/>
  <c r="I8" i="20"/>
  <c r="J7" i="20"/>
  <c r="I7" i="20"/>
  <c r="J6" i="20"/>
  <c r="I6" i="20"/>
  <c r="H34" i="20"/>
  <c r="G34" i="20"/>
  <c r="H33" i="20"/>
  <c r="G33" i="20"/>
  <c r="H32" i="20"/>
  <c r="G32" i="20"/>
  <c r="H31" i="20"/>
  <c r="G31" i="20"/>
  <c r="H30" i="20"/>
  <c r="G30" i="20"/>
  <c r="H29" i="20"/>
  <c r="G29" i="20"/>
  <c r="H28" i="20"/>
  <c r="G28" i="20"/>
  <c r="H26" i="20"/>
  <c r="G26" i="20"/>
  <c r="H25" i="20"/>
  <c r="G25" i="20"/>
  <c r="H24" i="20"/>
  <c r="G24" i="20"/>
  <c r="H23" i="20"/>
  <c r="G23" i="20"/>
  <c r="H22" i="20"/>
  <c r="G22" i="20"/>
  <c r="H21" i="20"/>
  <c r="G21" i="20"/>
  <c r="H20" i="20"/>
  <c r="G20" i="20"/>
  <c r="G18" i="20"/>
  <c r="G17" i="20"/>
  <c r="G16" i="20"/>
  <c r="G15" i="20"/>
  <c r="G14" i="20"/>
  <c r="G13" i="20"/>
  <c r="H11" i="20"/>
  <c r="G11" i="20"/>
  <c r="H10" i="20"/>
  <c r="G10" i="20"/>
  <c r="H9" i="20"/>
  <c r="G9" i="20"/>
  <c r="H8" i="20"/>
  <c r="G8" i="20"/>
  <c r="H7" i="20"/>
  <c r="G7" i="20"/>
  <c r="H6" i="20"/>
  <c r="G6" i="20"/>
  <c r="F34" i="20"/>
  <c r="F33" i="20"/>
  <c r="F32" i="20"/>
  <c r="F31" i="20"/>
  <c r="F30" i="20"/>
  <c r="F29" i="20"/>
  <c r="F28" i="20"/>
  <c r="F26" i="20"/>
  <c r="F25" i="20"/>
  <c r="F24" i="20"/>
  <c r="F23" i="20"/>
  <c r="F22" i="20"/>
  <c r="F21" i="20"/>
  <c r="F20" i="20"/>
  <c r="F18" i="20"/>
  <c r="F17" i="20"/>
  <c r="F16" i="20"/>
  <c r="F15" i="20"/>
  <c r="F14" i="20"/>
  <c r="F13" i="20"/>
  <c r="F11" i="20"/>
  <c r="F10" i="20"/>
  <c r="F9" i="20"/>
  <c r="F8" i="20"/>
  <c r="F7" i="20"/>
  <c r="F6" i="20"/>
  <c r="E34" i="20"/>
  <c r="E33" i="20"/>
  <c r="E32" i="20"/>
  <c r="E31" i="20"/>
  <c r="E30" i="20"/>
  <c r="E29" i="20"/>
  <c r="E28" i="20"/>
  <c r="E26" i="20"/>
  <c r="E25" i="20"/>
  <c r="E24" i="20"/>
  <c r="E23" i="20"/>
  <c r="E22" i="20"/>
  <c r="E21" i="20"/>
  <c r="E20" i="20"/>
  <c r="E18" i="20"/>
  <c r="E17" i="20"/>
  <c r="E16" i="20"/>
  <c r="E15" i="20"/>
  <c r="E14" i="20"/>
  <c r="E13" i="20"/>
  <c r="E11" i="20"/>
  <c r="E10" i="20"/>
  <c r="E9" i="20"/>
  <c r="E8" i="20"/>
  <c r="E7" i="20"/>
  <c r="E6" i="20"/>
  <c r="D34" i="20"/>
  <c r="D33" i="20"/>
  <c r="D32" i="20"/>
  <c r="D31" i="20"/>
  <c r="D30" i="20"/>
  <c r="D29" i="20"/>
  <c r="D28" i="20"/>
  <c r="D26" i="20"/>
  <c r="D25" i="20"/>
  <c r="D24" i="20"/>
  <c r="D23" i="20"/>
  <c r="D22" i="20"/>
  <c r="D21" i="20"/>
  <c r="D20" i="20"/>
  <c r="D18" i="20"/>
  <c r="D17" i="20"/>
  <c r="D16" i="20"/>
  <c r="D15" i="20"/>
  <c r="D14" i="20"/>
  <c r="D13" i="20"/>
  <c r="C34" i="20"/>
  <c r="C33" i="20"/>
  <c r="C32" i="20"/>
  <c r="C31" i="20"/>
  <c r="C30" i="20"/>
  <c r="C29" i="20"/>
  <c r="C28" i="20"/>
  <c r="C26" i="20"/>
  <c r="C25" i="20"/>
  <c r="C24" i="20"/>
  <c r="C23" i="20"/>
  <c r="C22" i="20"/>
  <c r="C21" i="20"/>
  <c r="C20" i="20"/>
  <c r="C18" i="20"/>
  <c r="C17" i="20"/>
  <c r="C16" i="20"/>
  <c r="C15" i="20"/>
  <c r="C14" i="20"/>
  <c r="C13" i="20"/>
  <c r="D11" i="20"/>
  <c r="D10" i="20"/>
  <c r="D9" i="20"/>
  <c r="D8" i="20"/>
  <c r="D7" i="20"/>
  <c r="D6" i="20"/>
  <c r="C11" i="20"/>
  <c r="C10" i="20"/>
  <c r="C9" i="20"/>
  <c r="C8" i="20"/>
  <c r="C7" i="20"/>
  <c r="C6" i="20"/>
  <c r="N21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21" i="14"/>
  <c r="M21" i="14"/>
  <c r="N20" i="14"/>
  <c r="M20" i="14"/>
  <c r="L21" i="14"/>
  <c r="K21" i="14"/>
  <c r="L20" i="14"/>
  <c r="K20" i="14"/>
  <c r="J21" i="14"/>
  <c r="I21" i="14"/>
  <c r="J20" i="14"/>
  <c r="I20" i="14"/>
  <c r="H21" i="14"/>
  <c r="G21" i="14"/>
  <c r="H20" i="14"/>
  <c r="G20" i="14"/>
  <c r="F21" i="14"/>
  <c r="F20" i="14"/>
  <c r="E21" i="14"/>
  <c r="E20" i="14"/>
  <c r="D21" i="14"/>
  <c r="D20" i="14"/>
  <c r="C21" i="14"/>
  <c r="C20" i="14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N9" i="19"/>
  <c r="M9" i="19"/>
  <c r="L9" i="19"/>
  <c r="K9" i="19"/>
  <c r="J9" i="19"/>
  <c r="I9" i="19"/>
  <c r="H9" i="19"/>
  <c r="G9" i="19"/>
  <c r="F9" i="19"/>
  <c r="E9" i="19"/>
  <c r="D9" i="19"/>
  <c r="C9" i="19"/>
  <c r="N8" i="19"/>
  <c r="M8" i="19"/>
  <c r="L8" i="19"/>
  <c r="K8" i="19"/>
  <c r="J8" i="19"/>
  <c r="I8" i="19"/>
  <c r="H8" i="19"/>
  <c r="G8" i="19"/>
  <c r="F8" i="19"/>
  <c r="E8" i="19"/>
  <c r="D8" i="19"/>
  <c r="C8" i="19"/>
  <c r="N7" i="19"/>
  <c r="M7" i="19"/>
  <c r="L7" i="19"/>
  <c r="K7" i="19"/>
  <c r="J7" i="19"/>
  <c r="I7" i="19"/>
  <c r="H7" i="19"/>
  <c r="G7" i="19"/>
  <c r="F7" i="19"/>
  <c r="E7" i="19"/>
  <c r="D7" i="19"/>
  <c r="C7" i="19"/>
  <c r="N6" i="19"/>
  <c r="M6" i="19"/>
  <c r="L6" i="19"/>
  <c r="K6" i="19"/>
  <c r="J6" i="19"/>
  <c r="I6" i="19"/>
  <c r="H6" i="19"/>
  <c r="G6" i="19"/>
  <c r="F6" i="19"/>
  <c r="E6" i="19"/>
  <c r="D6" i="19"/>
  <c r="C6" i="19"/>
  <c r="N5" i="19"/>
  <c r="M5" i="19"/>
  <c r="L5" i="19"/>
  <c r="K5" i="19"/>
  <c r="J5" i="19"/>
  <c r="I5" i="19"/>
  <c r="H5" i="19"/>
  <c r="G5" i="19"/>
  <c r="F5" i="19"/>
  <c r="E5" i="19"/>
  <c r="D5" i="19"/>
  <c r="C5" i="19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N9" i="18"/>
  <c r="M9" i="18"/>
  <c r="L9" i="18"/>
  <c r="K9" i="18"/>
  <c r="J9" i="18"/>
  <c r="I9" i="18"/>
  <c r="H9" i="18"/>
  <c r="G9" i="18"/>
  <c r="F9" i="18"/>
  <c r="E9" i="18"/>
  <c r="D9" i="18"/>
  <c r="C9" i="18"/>
  <c r="N8" i="18"/>
  <c r="M8" i="18"/>
  <c r="L8" i="18"/>
  <c r="K8" i="18"/>
  <c r="J8" i="18"/>
  <c r="I8" i="18"/>
  <c r="H8" i="18"/>
  <c r="G8" i="18"/>
  <c r="F8" i="18"/>
  <c r="E8" i="18"/>
  <c r="D8" i="18"/>
  <c r="C8" i="18"/>
  <c r="N7" i="18"/>
  <c r="M7" i="18"/>
  <c r="L7" i="18"/>
  <c r="K7" i="18"/>
  <c r="J7" i="18"/>
  <c r="I7" i="18"/>
  <c r="H7" i="18"/>
  <c r="G7" i="18"/>
  <c r="F7" i="18"/>
  <c r="E7" i="18"/>
  <c r="D7" i="18"/>
  <c r="C7" i="18"/>
  <c r="N6" i="18"/>
  <c r="M6" i="18"/>
  <c r="L6" i="18"/>
  <c r="K6" i="18"/>
  <c r="J6" i="18"/>
  <c r="I6" i="18"/>
  <c r="H6" i="18"/>
  <c r="G6" i="18"/>
  <c r="F6" i="18"/>
  <c r="E6" i="18"/>
  <c r="D6" i="18"/>
  <c r="C6" i="18"/>
  <c r="N5" i="18"/>
  <c r="M5" i="18"/>
  <c r="L5" i="18"/>
  <c r="K5" i="18"/>
  <c r="J5" i="18"/>
  <c r="I5" i="18"/>
  <c r="H5" i="18"/>
  <c r="G5" i="18"/>
  <c r="F5" i="18"/>
  <c r="E5" i="18"/>
  <c r="D5" i="18"/>
  <c r="C5" i="18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N9" i="17"/>
  <c r="M9" i="17"/>
  <c r="L9" i="17"/>
  <c r="K9" i="17"/>
  <c r="J9" i="17"/>
  <c r="I9" i="17"/>
  <c r="H9" i="17"/>
  <c r="G9" i="17"/>
  <c r="F9" i="17"/>
  <c r="E9" i="17"/>
  <c r="D9" i="17"/>
  <c r="C9" i="17"/>
  <c r="N8" i="17"/>
  <c r="M8" i="17"/>
  <c r="L8" i="17"/>
  <c r="K8" i="17"/>
  <c r="J8" i="17"/>
  <c r="I8" i="17"/>
  <c r="H8" i="17"/>
  <c r="G8" i="17"/>
  <c r="F8" i="17"/>
  <c r="E8" i="17"/>
  <c r="D8" i="17"/>
  <c r="C8" i="17"/>
  <c r="N7" i="17"/>
  <c r="M7" i="17"/>
  <c r="L7" i="17"/>
  <c r="K7" i="17"/>
  <c r="J7" i="17"/>
  <c r="I7" i="17"/>
  <c r="H7" i="17"/>
  <c r="G7" i="17"/>
  <c r="F7" i="17"/>
  <c r="E7" i="17"/>
  <c r="D7" i="17"/>
  <c r="C7" i="17"/>
  <c r="N6" i="17"/>
  <c r="M6" i="17"/>
  <c r="L6" i="17"/>
  <c r="K6" i="17"/>
  <c r="J6" i="17"/>
  <c r="I6" i="17"/>
  <c r="H6" i="17"/>
  <c r="G6" i="17"/>
  <c r="F6" i="17"/>
  <c r="E6" i="17"/>
  <c r="D6" i="17"/>
  <c r="C6" i="17"/>
  <c r="N5" i="17"/>
  <c r="M5" i="17"/>
  <c r="L5" i="17"/>
  <c r="K5" i="17"/>
  <c r="J5" i="17"/>
  <c r="I5" i="17"/>
  <c r="H5" i="17"/>
  <c r="G5" i="17"/>
  <c r="F5" i="17"/>
  <c r="E5" i="17"/>
  <c r="D5" i="17"/>
  <c r="C5" i="17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N9" i="16"/>
  <c r="M9" i="16"/>
  <c r="L9" i="16"/>
  <c r="K9" i="16"/>
  <c r="J9" i="16"/>
  <c r="I9" i="16"/>
  <c r="H9" i="16"/>
  <c r="G9" i="16"/>
  <c r="F9" i="16"/>
  <c r="E9" i="16"/>
  <c r="D9" i="16"/>
  <c r="C9" i="16"/>
  <c r="N8" i="16"/>
  <c r="M8" i="16"/>
  <c r="L8" i="16"/>
  <c r="K8" i="16"/>
  <c r="J8" i="16"/>
  <c r="I8" i="16"/>
  <c r="H8" i="16"/>
  <c r="G8" i="16"/>
  <c r="F8" i="16"/>
  <c r="E8" i="16"/>
  <c r="D8" i="16"/>
  <c r="C8" i="16"/>
  <c r="N7" i="16"/>
  <c r="M7" i="16"/>
  <c r="L7" i="16"/>
  <c r="K7" i="16"/>
  <c r="J7" i="16"/>
  <c r="I7" i="16"/>
  <c r="H7" i="16"/>
  <c r="G7" i="16"/>
  <c r="F7" i="16"/>
  <c r="E7" i="16"/>
  <c r="D7" i="16"/>
  <c r="C7" i="16"/>
  <c r="N6" i="16"/>
  <c r="M6" i="16"/>
  <c r="L6" i="16"/>
  <c r="K6" i="16"/>
  <c r="J6" i="16"/>
  <c r="I6" i="16"/>
  <c r="H6" i="16"/>
  <c r="G6" i="16"/>
  <c r="F6" i="16"/>
  <c r="E6" i="16"/>
  <c r="D6" i="16"/>
  <c r="C6" i="16"/>
  <c r="N5" i="16"/>
  <c r="M5" i="16"/>
  <c r="L5" i="16"/>
  <c r="K5" i="16"/>
  <c r="J5" i="16"/>
  <c r="I5" i="16"/>
  <c r="H5" i="16"/>
  <c r="G5" i="16"/>
  <c r="F5" i="16"/>
  <c r="E5" i="16"/>
  <c r="D5" i="16"/>
  <c r="C5" i="16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N9" i="15"/>
  <c r="M9" i="15"/>
  <c r="L9" i="15"/>
  <c r="K9" i="15"/>
  <c r="J9" i="15"/>
  <c r="I9" i="15"/>
  <c r="H9" i="15"/>
  <c r="G9" i="15"/>
  <c r="F9" i="15"/>
  <c r="E9" i="15"/>
  <c r="D9" i="15"/>
  <c r="C9" i="15"/>
  <c r="N8" i="15"/>
  <c r="M8" i="15"/>
  <c r="L8" i="15"/>
  <c r="K8" i="15"/>
  <c r="J8" i="15"/>
  <c r="I8" i="15"/>
  <c r="H8" i="15"/>
  <c r="G8" i="15"/>
  <c r="F8" i="15"/>
  <c r="E8" i="15"/>
  <c r="D8" i="15"/>
  <c r="C8" i="15"/>
  <c r="N7" i="15"/>
  <c r="M7" i="15"/>
  <c r="L7" i="15"/>
  <c r="K7" i="15"/>
  <c r="J7" i="15"/>
  <c r="I7" i="15"/>
  <c r="H7" i="15"/>
  <c r="G7" i="15"/>
  <c r="F7" i="15"/>
  <c r="E7" i="15"/>
  <c r="D7" i="15"/>
  <c r="C7" i="15"/>
  <c r="N6" i="15"/>
  <c r="M6" i="15"/>
  <c r="L6" i="15"/>
  <c r="K6" i="15"/>
  <c r="J6" i="15"/>
  <c r="I6" i="15"/>
  <c r="H6" i="15"/>
  <c r="G6" i="15"/>
  <c r="F6" i="15"/>
  <c r="E6" i="15"/>
  <c r="D6" i="15"/>
  <c r="C6" i="15"/>
  <c r="N5" i="15"/>
  <c r="M5" i="15"/>
  <c r="L5" i="15"/>
  <c r="K5" i="15"/>
  <c r="J5" i="15"/>
  <c r="I5" i="15"/>
  <c r="H5" i="15"/>
  <c r="G5" i="15"/>
  <c r="F5" i="15"/>
  <c r="E5" i="15"/>
  <c r="D5" i="15"/>
  <c r="C5" i="15"/>
  <c r="N18" i="14"/>
  <c r="M18" i="14"/>
  <c r="N17" i="14"/>
  <c r="M17" i="14"/>
  <c r="N16" i="14"/>
  <c r="M16" i="14"/>
  <c r="N15" i="14"/>
  <c r="M15" i="14"/>
  <c r="N14" i="14"/>
  <c r="M14" i="14"/>
  <c r="N13" i="14"/>
  <c r="M13" i="14"/>
  <c r="N12" i="14"/>
  <c r="M12" i="14"/>
  <c r="N11" i="14"/>
  <c r="M11" i="14"/>
  <c r="N10" i="14"/>
  <c r="M10" i="14"/>
  <c r="N9" i="14"/>
  <c r="M9" i="14"/>
  <c r="N8" i="14"/>
  <c r="M8" i="14"/>
  <c r="N7" i="14"/>
  <c r="M7" i="14"/>
  <c r="N6" i="14"/>
  <c r="M6" i="14"/>
  <c r="N5" i="14"/>
  <c r="M5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K10" i="14"/>
  <c r="L9" i="14"/>
  <c r="K9" i="14"/>
  <c r="L8" i="14"/>
  <c r="K8" i="14"/>
  <c r="L7" i="14"/>
  <c r="K7" i="14"/>
  <c r="L6" i="14"/>
  <c r="K6" i="14"/>
  <c r="L5" i="14"/>
  <c r="K5" i="14"/>
  <c r="J18" i="14"/>
  <c r="I18" i="14"/>
  <c r="J17" i="14"/>
  <c r="I17" i="14"/>
  <c r="J16" i="14"/>
  <c r="I16" i="14"/>
  <c r="J15" i="14"/>
  <c r="I15" i="14"/>
  <c r="J14" i="14"/>
  <c r="I14" i="14"/>
  <c r="J13" i="14"/>
  <c r="I13" i="14"/>
  <c r="J12" i="14"/>
  <c r="I12" i="14"/>
  <c r="J11" i="14"/>
  <c r="I11" i="14"/>
  <c r="J10" i="14"/>
  <c r="I10" i="14"/>
  <c r="J9" i="14"/>
  <c r="I9" i="14"/>
  <c r="J8" i="14"/>
  <c r="I8" i="14"/>
  <c r="J7" i="14"/>
  <c r="I7" i="14"/>
  <c r="J6" i="14"/>
  <c r="I6" i="14"/>
  <c r="J5" i="14"/>
  <c r="I5" i="14"/>
  <c r="H18" i="14"/>
  <c r="G18" i="14"/>
  <c r="H17" i="14"/>
  <c r="G17" i="14"/>
  <c r="H16" i="14"/>
  <c r="G16" i="14"/>
  <c r="H15" i="14"/>
  <c r="G15" i="14"/>
  <c r="H14" i="14"/>
  <c r="G14" i="14"/>
  <c r="H13" i="14"/>
  <c r="G13" i="14"/>
  <c r="H12" i="14"/>
  <c r="G12" i="14"/>
  <c r="H11" i="14"/>
  <c r="G11" i="14"/>
  <c r="H10" i="14"/>
  <c r="G10" i="14"/>
  <c r="H9" i="14"/>
  <c r="G9" i="14"/>
  <c r="H8" i="14"/>
  <c r="G8" i="14"/>
  <c r="H7" i="14"/>
  <c r="G7" i="14"/>
  <c r="H6" i="14"/>
  <c r="G6" i="14"/>
  <c r="H5" i="14"/>
  <c r="G5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I84" i="32"/>
  <c r="G84" i="32"/>
  <c r="I84" i="31"/>
  <c r="G84" i="31"/>
  <c r="I84" i="30"/>
  <c r="G84" i="30"/>
  <c r="I84" i="29"/>
  <c r="G84" i="29"/>
  <c r="I84" i="28"/>
  <c r="G84" i="28"/>
  <c r="I84" i="27"/>
  <c r="G84" i="27"/>
  <c r="I84" i="26"/>
  <c r="G84" i="26"/>
  <c r="I84" i="25"/>
  <c r="G84" i="25"/>
  <c r="I84" i="3"/>
  <c r="G84" i="3"/>
  <c r="I84" i="24"/>
  <c r="G84" i="24"/>
  <c r="I84" i="8"/>
  <c r="G84" i="8"/>
  <c r="O7" i="20" l="1"/>
  <c r="P6" i="20"/>
  <c r="O11" i="20"/>
  <c r="P7" i="20"/>
  <c r="P11" i="20"/>
  <c r="O9" i="20"/>
  <c r="O8" i="20"/>
  <c r="P8" i="20"/>
  <c r="P9" i="20"/>
  <c r="P10" i="20"/>
  <c r="O6" i="20"/>
  <c r="O10" i="20"/>
  <c r="I84" i="2"/>
  <c r="G84" i="2"/>
  <c r="B10" i="2"/>
  <c r="C10" i="2"/>
  <c r="D10" i="2"/>
  <c r="E10" i="2"/>
  <c r="F10" i="2"/>
  <c r="G10" i="2"/>
  <c r="H10" i="2"/>
  <c r="I10" i="2"/>
  <c r="J10" i="2"/>
  <c r="B22" i="2"/>
  <c r="C22" i="2"/>
  <c r="D22" i="2"/>
  <c r="E22" i="2"/>
  <c r="F22" i="2"/>
  <c r="G22" i="2"/>
  <c r="H22" i="2"/>
  <c r="I22" i="2"/>
  <c r="J22" i="2"/>
  <c r="B34" i="2"/>
  <c r="C34" i="2"/>
  <c r="D34" i="2"/>
  <c r="E34" i="2"/>
  <c r="F34" i="2"/>
  <c r="G34" i="2"/>
  <c r="H34" i="2"/>
  <c r="I34" i="2"/>
  <c r="J34" i="2"/>
  <c r="B46" i="2"/>
  <c r="C46" i="2"/>
  <c r="D46" i="2"/>
  <c r="E46" i="2"/>
  <c r="F46" i="2"/>
  <c r="G46" i="2"/>
  <c r="H46" i="2"/>
  <c r="I46" i="2"/>
  <c r="J46" i="2"/>
  <c r="B58" i="2"/>
  <c r="C58" i="2"/>
  <c r="D58" i="2"/>
  <c r="E58" i="2"/>
  <c r="F58" i="2"/>
  <c r="G58" i="2"/>
  <c r="H58" i="2"/>
  <c r="I58" i="2"/>
  <c r="J58" i="2"/>
  <c r="B70" i="2"/>
  <c r="C70" i="2"/>
  <c r="D70" i="2"/>
  <c r="E70" i="2"/>
  <c r="F70" i="2"/>
  <c r="G70" i="2"/>
  <c r="H70" i="2"/>
  <c r="I70" i="2"/>
  <c r="J70" i="2"/>
  <c r="B10" i="8"/>
  <c r="C10" i="8"/>
  <c r="D10" i="8"/>
  <c r="E10" i="8"/>
  <c r="F10" i="8"/>
  <c r="G10" i="8"/>
  <c r="H10" i="8"/>
  <c r="I10" i="8"/>
  <c r="J10" i="8"/>
  <c r="B22" i="8"/>
  <c r="C22" i="8"/>
  <c r="D22" i="8"/>
  <c r="E22" i="8"/>
  <c r="F22" i="8"/>
  <c r="G22" i="8"/>
  <c r="H22" i="8"/>
  <c r="I22" i="8"/>
  <c r="J22" i="8"/>
  <c r="B34" i="8"/>
  <c r="C34" i="8"/>
  <c r="D34" i="8"/>
  <c r="E34" i="8"/>
  <c r="F34" i="8"/>
  <c r="G34" i="8"/>
  <c r="H34" i="8"/>
  <c r="I34" i="8"/>
  <c r="J34" i="8"/>
  <c r="B46" i="8"/>
  <c r="C46" i="8"/>
  <c r="D46" i="8"/>
  <c r="E46" i="8"/>
  <c r="F46" i="8"/>
  <c r="G46" i="8"/>
  <c r="H46" i="8"/>
  <c r="I46" i="8"/>
  <c r="J46" i="8"/>
  <c r="B58" i="8"/>
  <c r="C58" i="8"/>
  <c r="D58" i="8"/>
  <c r="E58" i="8"/>
  <c r="F58" i="8"/>
  <c r="G58" i="8"/>
  <c r="H58" i="8"/>
  <c r="I58" i="8"/>
  <c r="J58" i="8"/>
  <c r="B70" i="8"/>
  <c r="C70" i="8"/>
  <c r="D70" i="8"/>
  <c r="E70" i="8"/>
  <c r="F70" i="8"/>
  <c r="G70" i="8"/>
  <c r="H70" i="8"/>
  <c r="I70" i="8"/>
  <c r="J70" i="8"/>
  <c r="B10" i="24"/>
  <c r="C10" i="24"/>
  <c r="D10" i="24"/>
  <c r="E10" i="24"/>
  <c r="F10" i="24"/>
  <c r="G10" i="24"/>
  <c r="H10" i="24"/>
  <c r="I10" i="24"/>
  <c r="J10" i="24"/>
  <c r="B22" i="24"/>
  <c r="C22" i="24"/>
  <c r="D22" i="24"/>
  <c r="E22" i="24"/>
  <c r="F22" i="24"/>
  <c r="G22" i="24"/>
  <c r="H22" i="24"/>
  <c r="I22" i="24"/>
  <c r="J22" i="24"/>
  <c r="B34" i="24"/>
  <c r="C34" i="24"/>
  <c r="D34" i="24"/>
  <c r="E34" i="24"/>
  <c r="F34" i="24"/>
  <c r="G34" i="24"/>
  <c r="H34" i="24"/>
  <c r="I34" i="24"/>
  <c r="J34" i="24"/>
  <c r="B46" i="24"/>
  <c r="C46" i="24"/>
  <c r="D46" i="24"/>
  <c r="E46" i="24"/>
  <c r="F46" i="24"/>
  <c r="G46" i="24"/>
  <c r="H46" i="24"/>
  <c r="I46" i="24"/>
  <c r="J46" i="24"/>
  <c r="B58" i="24"/>
  <c r="C58" i="24"/>
  <c r="D58" i="24"/>
  <c r="E58" i="24"/>
  <c r="F58" i="24"/>
  <c r="G58" i="24"/>
  <c r="H58" i="24"/>
  <c r="I58" i="24"/>
  <c r="J58" i="24"/>
  <c r="B70" i="24"/>
  <c r="C70" i="24"/>
  <c r="D70" i="24"/>
  <c r="E70" i="24"/>
  <c r="F70" i="24"/>
  <c r="G70" i="24"/>
  <c r="H70" i="24"/>
  <c r="I70" i="24"/>
  <c r="J70" i="24"/>
  <c r="B10" i="3"/>
  <c r="C10" i="3"/>
  <c r="D10" i="3"/>
  <c r="E10" i="3"/>
  <c r="F10" i="3"/>
  <c r="G10" i="3"/>
  <c r="H10" i="3"/>
  <c r="I10" i="3"/>
  <c r="J10" i="3"/>
  <c r="B22" i="3"/>
  <c r="C22" i="3"/>
  <c r="D22" i="3"/>
  <c r="E22" i="3"/>
  <c r="F22" i="3"/>
  <c r="G22" i="3"/>
  <c r="H22" i="3"/>
  <c r="I22" i="3"/>
  <c r="J22" i="3"/>
  <c r="C81" i="30" l="1"/>
  <c r="L16" i="20" s="1"/>
  <c r="C80" i="30"/>
  <c r="L15" i="20" s="1"/>
  <c r="C78" i="29"/>
  <c r="K13" i="20" s="1"/>
  <c r="X10" i="29"/>
  <c r="P10" i="29"/>
  <c r="F10" i="29"/>
  <c r="AB10" i="29"/>
  <c r="Z10" i="29"/>
  <c r="V10" i="29"/>
  <c r="T10" i="29"/>
  <c r="L10" i="29"/>
  <c r="B78" i="29" s="1"/>
  <c r="C10" i="29"/>
  <c r="AC10" i="29"/>
  <c r="AA10" i="29"/>
  <c r="U10" i="29"/>
  <c r="R10" i="29"/>
  <c r="N10" i="29"/>
  <c r="J10" i="29"/>
  <c r="H10" i="29"/>
  <c r="D10" i="29"/>
  <c r="B10" i="29"/>
  <c r="C83" i="32"/>
  <c r="N18" i="20" s="1"/>
  <c r="C82" i="32"/>
  <c r="N17" i="20" s="1"/>
  <c r="B82" i="32"/>
  <c r="C81" i="32"/>
  <c r="N16" i="20" s="1"/>
  <c r="B81" i="32"/>
  <c r="C80" i="32"/>
  <c r="N15" i="20" s="1"/>
  <c r="C79" i="32"/>
  <c r="N14" i="20" s="1"/>
  <c r="C78" i="32"/>
  <c r="N13" i="20" s="1"/>
  <c r="C83" i="31"/>
  <c r="M18" i="20" s="1"/>
  <c r="C82" i="31"/>
  <c r="M17" i="20" s="1"/>
  <c r="C81" i="31"/>
  <c r="M16" i="20" s="1"/>
  <c r="C80" i="31"/>
  <c r="M15" i="20" s="1"/>
  <c r="B80" i="31"/>
  <c r="C79" i="31"/>
  <c r="M14" i="20" s="1"/>
  <c r="C78" i="31"/>
  <c r="M13" i="20" s="1"/>
  <c r="C83" i="30"/>
  <c r="L18" i="20" s="1"/>
  <c r="B83" i="30"/>
  <c r="C82" i="30"/>
  <c r="L17" i="20" s="1"/>
  <c r="B82" i="30"/>
  <c r="C79" i="30"/>
  <c r="L14" i="20" s="1"/>
  <c r="B79" i="30"/>
  <c r="C78" i="30"/>
  <c r="L13" i="20" s="1"/>
  <c r="B78" i="30"/>
  <c r="C83" i="29"/>
  <c r="K18" i="20" s="1"/>
  <c r="C82" i="29"/>
  <c r="K17" i="20" s="1"/>
  <c r="C81" i="29"/>
  <c r="K16" i="20" s="1"/>
  <c r="C80" i="29"/>
  <c r="K15" i="20" s="1"/>
  <c r="C79" i="29"/>
  <c r="K14" i="20" s="1"/>
  <c r="B79" i="29"/>
  <c r="C83" i="28"/>
  <c r="J18" i="20" s="1"/>
  <c r="B83" i="28"/>
  <c r="C82" i="28"/>
  <c r="J17" i="20" s="1"/>
  <c r="B82" i="28"/>
  <c r="C81" i="28"/>
  <c r="J16" i="20" s="1"/>
  <c r="B81" i="28"/>
  <c r="C80" i="28"/>
  <c r="J15" i="20" s="1"/>
  <c r="B80" i="28"/>
  <c r="C79" i="28"/>
  <c r="J14" i="20" s="1"/>
  <c r="B79" i="28"/>
  <c r="C78" i="28"/>
  <c r="J13" i="20" s="1"/>
  <c r="B78" i="28"/>
  <c r="C83" i="27"/>
  <c r="I18" i="20" s="1"/>
  <c r="B83" i="27"/>
  <c r="C82" i="27"/>
  <c r="I17" i="20" s="1"/>
  <c r="B82" i="27"/>
  <c r="C81" i="27"/>
  <c r="I16" i="20" s="1"/>
  <c r="B81" i="27"/>
  <c r="C80" i="27"/>
  <c r="I15" i="20" s="1"/>
  <c r="B80" i="27"/>
  <c r="C79" i="27"/>
  <c r="I14" i="20" s="1"/>
  <c r="B79" i="27"/>
  <c r="C78" i="27"/>
  <c r="I13" i="20" s="1"/>
  <c r="B78" i="27"/>
  <c r="C83" i="26"/>
  <c r="H18" i="20" s="1"/>
  <c r="B83" i="26"/>
  <c r="C82" i="26"/>
  <c r="H17" i="20" s="1"/>
  <c r="B82" i="26"/>
  <c r="C81" i="26"/>
  <c r="H16" i="20" s="1"/>
  <c r="B81" i="26"/>
  <c r="C80" i="26"/>
  <c r="H15" i="20" s="1"/>
  <c r="B80" i="26"/>
  <c r="C79" i="26"/>
  <c r="H14" i="20" s="1"/>
  <c r="B79" i="26"/>
  <c r="C78" i="26"/>
  <c r="H13" i="20" s="1"/>
  <c r="B78" i="26"/>
  <c r="C83" i="25"/>
  <c r="B83" i="25"/>
  <c r="C82" i="25"/>
  <c r="B82" i="25"/>
  <c r="C81" i="25"/>
  <c r="B81" i="25"/>
  <c r="C80" i="25"/>
  <c r="B80" i="25"/>
  <c r="C79" i="25"/>
  <c r="B79" i="25"/>
  <c r="C78" i="25"/>
  <c r="B78" i="25"/>
  <c r="C83" i="3"/>
  <c r="B83" i="3"/>
  <c r="C82" i="3"/>
  <c r="B82" i="3"/>
  <c r="C81" i="3"/>
  <c r="B81" i="3"/>
  <c r="C80" i="3"/>
  <c r="B80" i="3"/>
  <c r="C79" i="3"/>
  <c r="B79" i="3"/>
  <c r="C78" i="3"/>
  <c r="B78" i="3"/>
  <c r="C83" i="24"/>
  <c r="B83" i="24"/>
  <c r="C82" i="24"/>
  <c r="B82" i="24"/>
  <c r="C81" i="24"/>
  <c r="B81" i="24"/>
  <c r="C80" i="24"/>
  <c r="B80" i="24"/>
  <c r="C79" i="24"/>
  <c r="B79" i="24"/>
  <c r="C78" i="24"/>
  <c r="B78" i="24"/>
  <c r="C83" i="8"/>
  <c r="B83" i="8"/>
  <c r="C82" i="8"/>
  <c r="B82" i="8"/>
  <c r="C81" i="8"/>
  <c r="B81" i="8"/>
  <c r="C80" i="8"/>
  <c r="B80" i="8"/>
  <c r="C79" i="8"/>
  <c r="B79" i="8"/>
  <c r="C78" i="8"/>
  <c r="B78" i="8"/>
  <c r="C83" i="2"/>
  <c r="C82" i="2"/>
  <c r="C81" i="2"/>
  <c r="C80" i="2"/>
  <c r="C79" i="2"/>
  <c r="C78" i="2"/>
  <c r="B83" i="2"/>
  <c r="B82" i="2"/>
  <c r="B81" i="2"/>
  <c r="B80" i="2"/>
  <c r="B79" i="2"/>
  <c r="B78" i="2"/>
  <c r="L72" i="25"/>
  <c r="L71" i="25"/>
  <c r="L60" i="25"/>
  <c r="L59" i="25"/>
  <c r="L48" i="25"/>
  <c r="L47" i="25"/>
  <c r="L36" i="25"/>
  <c r="L35" i="25"/>
  <c r="L24" i="25"/>
  <c r="L23" i="25"/>
  <c r="L12" i="25"/>
  <c r="L11" i="25"/>
  <c r="K70" i="32"/>
  <c r="K58" i="32"/>
  <c r="K46" i="32"/>
  <c r="K34" i="32"/>
  <c r="K22" i="32"/>
  <c r="K10" i="32"/>
  <c r="K70" i="31"/>
  <c r="K58" i="31"/>
  <c r="K46" i="31"/>
  <c r="K34" i="31"/>
  <c r="K22" i="31"/>
  <c r="K10" i="31"/>
  <c r="K70" i="30"/>
  <c r="K58" i="30"/>
  <c r="K46" i="30"/>
  <c r="K34" i="30"/>
  <c r="K22" i="30"/>
  <c r="K10" i="30"/>
  <c r="K70" i="29"/>
  <c r="K58" i="29"/>
  <c r="K46" i="29"/>
  <c r="K34" i="29"/>
  <c r="K22" i="29"/>
  <c r="K70" i="28"/>
  <c r="K58" i="28"/>
  <c r="K46" i="28"/>
  <c r="K34" i="28"/>
  <c r="K22" i="28"/>
  <c r="K10" i="28"/>
  <c r="K70" i="27"/>
  <c r="K58" i="27"/>
  <c r="K46" i="27"/>
  <c r="K34" i="27"/>
  <c r="K22" i="27"/>
  <c r="K10" i="27"/>
  <c r="K70" i="26"/>
  <c r="K58" i="26"/>
  <c r="K46" i="26"/>
  <c r="K34" i="26"/>
  <c r="K22" i="26"/>
  <c r="K10" i="26"/>
  <c r="K70" i="25"/>
  <c r="K58" i="25"/>
  <c r="K46" i="25"/>
  <c r="K22" i="25"/>
  <c r="K10" i="25"/>
  <c r="K70" i="3"/>
  <c r="K58" i="3"/>
  <c r="K46" i="3"/>
  <c r="K34" i="3"/>
  <c r="K22" i="3"/>
  <c r="K10" i="3"/>
  <c r="K10" i="24"/>
  <c r="K22" i="24"/>
  <c r="K34" i="24"/>
  <c r="K70" i="24"/>
  <c r="K58" i="24"/>
  <c r="K46" i="24"/>
  <c r="K70" i="2"/>
  <c r="K58" i="2"/>
  <c r="K46" i="2"/>
  <c r="K34" i="2"/>
  <c r="K22" i="2"/>
  <c r="K10" i="2"/>
  <c r="K70" i="8"/>
  <c r="K58" i="8"/>
  <c r="K46" i="8"/>
  <c r="K34" i="8"/>
  <c r="K22" i="8"/>
  <c r="K10" i="8"/>
  <c r="AC70" i="32"/>
  <c r="AB70" i="32"/>
  <c r="AA70" i="32"/>
  <c r="Z70" i="32"/>
  <c r="Y70" i="32"/>
  <c r="X70" i="32"/>
  <c r="W70" i="32"/>
  <c r="V70" i="32"/>
  <c r="U70" i="32"/>
  <c r="T70" i="32"/>
  <c r="R70" i="32"/>
  <c r="Q70" i="32"/>
  <c r="P70" i="32"/>
  <c r="O70" i="32"/>
  <c r="N70" i="32"/>
  <c r="L70" i="32"/>
  <c r="B83" i="32" s="1"/>
  <c r="J70" i="32"/>
  <c r="I70" i="32"/>
  <c r="H70" i="32"/>
  <c r="G70" i="32"/>
  <c r="F70" i="32"/>
  <c r="E70" i="32"/>
  <c r="D70" i="32"/>
  <c r="C70" i="32"/>
  <c r="B70" i="32"/>
  <c r="AC58" i="32"/>
  <c r="AB58" i="32"/>
  <c r="AA58" i="32"/>
  <c r="Z58" i="32"/>
  <c r="Y58" i="32"/>
  <c r="X58" i="32"/>
  <c r="W58" i="32"/>
  <c r="V58" i="32"/>
  <c r="U58" i="32"/>
  <c r="T58" i="32"/>
  <c r="R58" i="32"/>
  <c r="Q58" i="32"/>
  <c r="P58" i="32"/>
  <c r="O58" i="32"/>
  <c r="N58" i="32"/>
  <c r="L58" i="32"/>
  <c r="J58" i="32"/>
  <c r="I58" i="32"/>
  <c r="H58" i="32"/>
  <c r="G58" i="32"/>
  <c r="F58" i="32"/>
  <c r="E58" i="32"/>
  <c r="D58" i="32"/>
  <c r="C58" i="32"/>
  <c r="B58" i="32"/>
  <c r="AC46" i="32"/>
  <c r="AB46" i="32"/>
  <c r="AA46" i="32"/>
  <c r="Z46" i="32"/>
  <c r="Y46" i="32"/>
  <c r="X46" i="32"/>
  <c r="W46" i="32"/>
  <c r="V46" i="32"/>
  <c r="U46" i="32"/>
  <c r="T46" i="32"/>
  <c r="R46" i="32"/>
  <c r="Q46" i="32"/>
  <c r="P46" i="32"/>
  <c r="O46" i="32"/>
  <c r="N46" i="32"/>
  <c r="L46" i="32"/>
  <c r="J46" i="32"/>
  <c r="I46" i="32"/>
  <c r="H46" i="32"/>
  <c r="G46" i="32"/>
  <c r="F46" i="32"/>
  <c r="E46" i="32"/>
  <c r="D46" i="32"/>
  <c r="C46" i="32"/>
  <c r="B46" i="32"/>
  <c r="AC34" i="32"/>
  <c r="AB34" i="32"/>
  <c r="AA34" i="32"/>
  <c r="Z34" i="32"/>
  <c r="Y34" i="32"/>
  <c r="X34" i="32"/>
  <c r="W34" i="32"/>
  <c r="V34" i="32"/>
  <c r="U34" i="32"/>
  <c r="T34" i="32"/>
  <c r="R34" i="32"/>
  <c r="Q34" i="32"/>
  <c r="P34" i="32"/>
  <c r="O34" i="32"/>
  <c r="N34" i="32"/>
  <c r="L34" i="32"/>
  <c r="B80" i="32" s="1"/>
  <c r="J34" i="32"/>
  <c r="I34" i="32"/>
  <c r="H34" i="32"/>
  <c r="G34" i="32"/>
  <c r="F34" i="32"/>
  <c r="E34" i="32"/>
  <c r="D34" i="32"/>
  <c r="C34" i="32"/>
  <c r="B34" i="32"/>
  <c r="AC22" i="32"/>
  <c r="AB22" i="32"/>
  <c r="AA22" i="32"/>
  <c r="Z22" i="32"/>
  <c r="Y22" i="32"/>
  <c r="X22" i="32"/>
  <c r="W22" i="32"/>
  <c r="V22" i="32"/>
  <c r="U22" i="32"/>
  <c r="T22" i="32"/>
  <c r="R22" i="32"/>
  <c r="Q22" i="32"/>
  <c r="P22" i="32"/>
  <c r="O22" i="32"/>
  <c r="N22" i="32"/>
  <c r="L22" i="32"/>
  <c r="B79" i="32" s="1"/>
  <c r="J22" i="32"/>
  <c r="I22" i="32"/>
  <c r="H22" i="32"/>
  <c r="G22" i="32"/>
  <c r="F22" i="32"/>
  <c r="E22" i="32"/>
  <c r="D22" i="32"/>
  <c r="C22" i="32"/>
  <c r="B22" i="32"/>
  <c r="AC10" i="32"/>
  <c r="AB10" i="32"/>
  <c r="AA10" i="32"/>
  <c r="Z10" i="32"/>
  <c r="Y10" i="32"/>
  <c r="X10" i="32"/>
  <c r="W10" i="32"/>
  <c r="V10" i="32"/>
  <c r="U10" i="32"/>
  <c r="T10" i="32"/>
  <c r="R10" i="32"/>
  <c r="Q10" i="32"/>
  <c r="P10" i="32"/>
  <c r="O10" i="32"/>
  <c r="N10" i="32"/>
  <c r="L10" i="32"/>
  <c r="B78" i="32" s="1"/>
  <c r="J10" i="32"/>
  <c r="I10" i="32"/>
  <c r="H10" i="32"/>
  <c r="G10" i="32"/>
  <c r="F10" i="32"/>
  <c r="E10" i="32"/>
  <c r="D10" i="32"/>
  <c r="C10" i="32"/>
  <c r="B10" i="32"/>
  <c r="AC70" i="31"/>
  <c r="AB70" i="31"/>
  <c r="AA70" i="31"/>
  <c r="Z70" i="31"/>
  <c r="Y70" i="31"/>
  <c r="X70" i="31"/>
  <c r="W70" i="31"/>
  <c r="V70" i="31"/>
  <c r="U70" i="31"/>
  <c r="T70" i="31"/>
  <c r="R70" i="31"/>
  <c r="Q70" i="31"/>
  <c r="P70" i="31"/>
  <c r="O70" i="31"/>
  <c r="N70" i="31"/>
  <c r="L70" i="31"/>
  <c r="B83" i="31" s="1"/>
  <c r="J70" i="31"/>
  <c r="I70" i="31"/>
  <c r="H70" i="31"/>
  <c r="G70" i="31"/>
  <c r="F70" i="31"/>
  <c r="E70" i="31"/>
  <c r="D70" i="31"/>
  <c r="C70" i="31"/>
  <c r="B70" i="31"/>
  <c r="AC58" i="31"/>
  <c r="AB58" i="31"/>
  <c r="AA58" i="31"/>
  <c r="Z58" i="31"/>
  <c r="Y58" i="31"/>
  <c r="X58" i="31"/>
  <c r="W58" i="31"/>
  <c r="V58" i="31"/>
  <c r="U58" i="31"/>
  <c r="T58" i="31"/>
  <c r="R58" i="31"/>
  <c r="Q58" i="31"/>
  <c r="P58" i="31"/>
  <c r="O58" i="31"/>
  <c r="N58" i="31"/>
  <c r="L58" i="31"/>
  <c r="B82" i="31" s="1"/>
  <c r="J58" i="31"/>
  <c r="I58" i="31"/>
  <c r="H58" i="31"/>
  <c r="G58" i="31"/>
  <c r="F58" i="31"/>
  <c r="E58" i="31"/>
  <c r="D58" i="31"/>
  <c r="C58" i="31"/>
  <c r="B58" i="31"/>
  <c r="AC46" i="31"/>
  <c r="AB46" i="31"/>
  <c r="AA46" i="31"/>
  <c r="Z46" i="31"/>
  <c r="Y46" i="31"/>
  <c r="X46" i="31"/>
  <c r="W46" i="31"/>
  <c r="V46" i="31"/>
  <c r="U46" i="31"/>
  <c r="T46" i="31"/>
  <c r="R46" i="31"/>
  <c r="Q46" i="31"/>
  <c r="P46" i="31"/>
  <c r="O46" i="31"/>
  <c r="N46" i="31"/>
  <c r="L46" i="31"/>
  <c r="B81" i="31" s="1"/>
  <c r="J46" i="31"/>
  <c r="I46" i="31"/>
  <c r="H46" i="31"/>
  <c r="G46" i="31"/>
  <c r="F46" i="31"/>
  <c r="E46" i="31"/>
  <c r="D46" i="31"/>
  <c r="C46" i="31"/>
  <c r="B46" i="31"/>
  <c r="AC34" i="31"/>
  <c r="AB34" i="31"/>
  <c r="AA34" i="31"/>
  <c r="Z34" i="31"/>
  <c r="Y34" i="31"/>
  <c r="X34" i="31"/>
  <c r="W34" i="31"/>
  <c r="V34" i="31"/>
  <c r="U34" i="31"/>
  <c r="T34" i="31"/>
  <c r="R34" i="31"/>
  <c r="Q34" i="31"/>
  <c r="P34" i="31"/>
  <c r="O34" i="31"/>
  <c r="N34" i="31"/>
  <c r="L34" i="31"/>
  <c r="J34" i="31"/>
  <c r="I34" i="31"/>
  <c r="H34" i="31"/>
  <c r="G34" i="31"/>
  <c r="F34" i="31"/>
  <c r="E34" i="31"/>
  <c r="D34" i="31"/>
  <c r="C34" i="31"/>
  <c r="B34" i="31"/>
  <c r="AC22" i="31"/>
  <c r="AB22" i="31"/>
  <c r="AA22" i="31"/>
  <c r="Z22" i="31"/>
  <c r="Y22" i="31"/>
  <c r="X22" i="31"/>
  <c r="W22" i="31"/>
  <c r="V22" i="31"/>
  <c r="U22" i="31"/>
  <c r="T22" i="31"/>
  <c r="R22" i="31"/>
  <c r="Q22" i="31"/>
  <c r="P22" i="31"/>
  <c r="O22" i="31"/>
  <c r="N22" i="31"/>
  <c r="L22" i="31"/>
  <c r="B79" i="31" s="1"/>
  <c r="J22" i="31"/>
  <c r="I22" i="31"/>
  <c r="H22" i="31"/>
  <c r="G22" i="31"/>
  <c r="F22" i="31"/>
  <c r="E22" i="31"/>
  <c r="D22" i="31"/>
  <c r="C22" i="31"/>
  <c r="B22" i="31"/>
  <c r="AC10" i="31"/>
  <c r="AB10" i="31"/>
  <c r="AA10" i="31"/>
  <c r="Z10" i="31"/>
  <c r="Y10" i="31"/>
  <c r="X10" i="31"/>
  <c r="W10" i="31"/>
  <c r="V10" i="31"/>
  <c r="U10" i="31"/>
  <c r="T10" i="31"/>
  <c r="R10" i="31"/>
  <c r="Q10" i="31"/>
  <c r="P10" i="31"/>
  <c r="O10" i="31"/>
  <c r="N10" i="31"/>
  <c r="L10" i="31"/>
  <c r="B78" i="31" s="1"/>
  <c r="J10" i="31"/>
  <c r="I10" i="31"/>
  <c r="H10" i="31"/>
  <c r="G10" i="31"/>
  <c r="F10" i="31"/>
  <c r="E10" i="31"/>
  <c r="D10" i="31"/>
  <c r="C10" i="31"/>
  <c r="B10" i="31"/>
  <c r="AC70" i="30"/>
  <c r="AB70" i="30"/>
  <c r="AA70" i="30"/>
  <c r="Z70" i="30"/>
  <c r="Y70" i="30"/>
  <c r="X70" i="30"/>
  <c r="W70" i="30"/>
  <c r="V70" i="30"/>
  <c r="U70" i="30"/>
  <c r="T70" i="30"/>
  <c r="R70" i="30"/>
  <c r="Q70" i="30"/>
  <c r="P70" i="30"/>
  <c r="O70" i="30"/>
  <c r="N70" i="30"/>
  <c r="L70" i="30"/>
  <c r="J70" i="30"/>
  <c r="I70" i="30"/>
  <c r="H70" i="30"/>
  <c r="G70" i="30"/>
  <c r="F70" i="30"/>
  <c r="E70" i="30"/>
  <c r="D70" i="30"/>
  <c r="C70" i="30"/>
  <c r="B70" i="30"/>
  <c r="AC58" i="30"/>
  <c r="AB58" i="30"/>
  <c r="AA58" i="30"/>
  <c r="Z58" i="30"/>
  <c r="Y58" i="30"/>
  <c r="X58" i="30"/>
  <c r="W58" i="30"/>
  <c r="V58" i="30"/>
  <c r="U58" i="30"/>
  <c r="T58" i="30"/>
  <c r="R58" i="30"/>
  <c r="Q58" i="30"/>
  <c r="P58" i="30"/>
  <c r="O58" i="30"/>
  <c r="N58" i="30"/>
  <c r="L58" i="30"/>
  <c r="J58" i="30"/>
  <c r="I58" i="30"/>
  <c r="H58" i="30"/>
  <c r="G58" i="30"/>
  <c r="F58" i="30"/>
  <c r="E58" i="30"/>
  <c r="D58" i="30"/>
  <c r="C58" i="30"/>
  <c r="B58" i="30"/>
  <c r="AC46" i="30"/>
  <c r="AB46" i="30"/>
  <c r="AA46" i="30"/>
  <c r="Z46" i="30"/>
  <c r="Y46" i="30"/>
  <c r="X46" i="30"/>
  <c r="W46" i="30"/>
  <c r="V46" i="30"/>
  <c r="U46" i="30"/>
  <c r="T46" i="30"/>
  <c r="R46" i="30"/>
  <c r="Q46" i="30"/>
  <c r="P46" i="30"/>
  <c r="O46" i="30"/>
  <c r="N46" i="30"/>
  <c r="L46" i="30"/>
  <c r="B81" i="30" s="1"/>
  <c r="J46" i="30"/>
  <c r="I46" i="30"/>
  <c r="H46" i="30"/>
  <c r="G46" i="30"/>
  <c r="F46" i="30"/>
  <c r="E46" i="30"/>
  <c r="D46" i="30"/>
  <c r="C46" i="30"/>
  <c r="B46" i="30"/>
  <c r="AC34" i="30"/>
  <c r="AB34" i="30"/>
  <c r="AA34" i="30"/>
  <c r="Z34" i="30"/>
  <c r="Y34" i="30"/>
  <c r="X34" i="30"/>
  <c r="W34" i="30"/>
  <c r="V34" i="30"/>
  <c r="U34" i="30"/>
  <c r="T34" i="30"/>
  <c r="R34" i="30"/>
  <c r="Q34" i="30"/>
  <c r="P34" i="30"/>
  <c r="O34" i="30"/>
  <c r="N34" i="30"/>
  <c r="L34" i="30"/>
  <c r="B80" i="30" s="1"/>
  <c r="J34" i="30"/>
  <c r="I34" i="30"/>
  <c r="H34" i="30"/>
  <c r="G34" i="30"/>
  <c r="F34" i="30"/>
  <c r="E34" i="30"/>
  <c r="D34" i="30"/>
  <c r="C34" i="30"/>
  <c r="B34" i="30"/>
  <c r="AC22" i="30"/>
  <c r="AB22" i="30"/>
  <c r="AA22" i="30"/>
  <c r="Z22" i="30"/>
  <c r="Y22" i="30"/>
  <c r="X22" i="30"/>
  <c r="W22" i="30"/>
  <c r="V22" i="30"/>
  <c r="U22" i="30"/>
  <c r="T22" i="30"/>
  <c r="R22" i="30"/>
  <c r="Q22" i="30"/>
  <c r="P22" i="30"/>
  <c r="O22" i="30"/>
  <c r="N22" i="30"/>
  <c r="L22" i="30"/>
  <c r="J22" i="30"/>
  <c r="I22" i="30"/>
  <c r="H22" i="30"/>
  <c r="G22" i="30"/>
  <c r="F22" i="30"/>
  <c r="E22" i="30"/>
  <c r="D22" i="30"/>
  <c r="C22" i="30"/>
  <c r="B22" i="30"/>
  <c r="AC10" i="30"/>
  <c r="AB10" i="30"/>
  <c r="AA10" i="30"/>
  <c r="Z10" i="30"/>
  <c r="Y10" i="30"/>
  <c r="X10" i="30"/>
  <c r="W10" i="30"/>
  <c r="V10" i="30"/>
  <c r="U10" i="30"/>
  <c r="T10" i="30"/>
  <c r="R10" i="30"/>
  <c r="Q10" i="30"/>
  <c r="P10" i="30"/>
  <c r="O10" i="30"/>
  <c r="N10" i="30"/>
  <c r="L10" i="30"/>
  <c r="J10" i="30"/>
  <c r="I10" i="30"/>
  <c r="H10" i="30"/>
  <c r="G10" i="30"/>
  <c r="F10" i="30"/>
  <c r="E10" i="30"/>
  <c r="D10" i="30"/>
  <c r="C10" i="30"/>
  <c r="B10" i="30"/>
  <c r="AC70" i="29"/>
  <c r="AB70" i="29"/>
  <c r="AA70" i="29"/>
  <c r="Z70" i="29"/>
  <c r="Y70" i="29"/>
  <c r="X70" i="29"/>
  <c r="W70" i="29"/>
  <c r="V70" i="29"/>
  <c r="U70" i="29"/>
  <c r="T70" i="29"/>
  <c r="R70" i="29"/>
  <c r="Q70" i="29"/>
  <c r="P70" i="29"/>
  <c r="O70" i="29"/>
  <c r="N70" i="29"/>
  <c r="L70" i="29"/>
  <c r="B83" i="29" s="1"/>
  <c r="J70" i="29"/>
  <c r="I70" i="29"/>
  <c r="H70" i="29"/>
  <c r="G70" i="29"/>
  <c r="F70" i="29"/>
  <c r="E70" i="29"/>
  <c r="D70" i="29"/>
  <c r="C70" i="29"/>
  <c r="B70" i="29"/>
  <c r="AC58" i="29"/>
  <c r="AB58" i="29"/>
  <c r="AA58" i="29"/>
  <c r="Z58" i="29"/>
  <c r="Y58" i="29"/>
  <c r="X58" i="29"/>
  <c r="W58" i="29"/>
  <c r="V58" i="29"/>
  <c r="U58" i="29"/>
  <c r="T58" i="29"/>
  <c r="R58" i="29"/>
  <c r="Q58" i="29"/>
  <c r="P58" i="29"/>
  <c r="O58" i="29"/>
  <c r="N58" i="29"/>
  <c r="L58" i="29"/>
  <c r="B82" i="29" s="1"/>
  <c r="J58" i="29"/>
  <c r="I58" i="29"/>
  <c r="H58" i="29"/>
  <c r="G58" i="29"/>
  <c r="F58" i="29"/>
  <c r="E58" i="29"/>
  <c r="D58" i="29"/>
  <c r="C58" i="29"/>
  <c r="B58" i="29"/>
  <c r="AC46" i="29"/>
  <c r="AB46" i="29"/>
  <c r="AA46" i="29"/>
  <c r="Z46" i="29"/>
  <c r="Y46" i="29"/>
  <c r="X46" i="29"/>
  <c r="W46" i="29"/>
  <c r="V46" i="29"/>
  <c r="U46" i="29"/>
  <c r="T46" i="29"/>
  <c r="R46" i="29"/>
  <c r="Q46" i="29"/>
  <c r="P46" i="29"/>
  <c r="O46" i="29"/>
  <c r="N46" i="29"/>
  <c r="L46" i="29"/>
  <c r="B81" i="29" s="1"/>
  <c r="J46" i="29"/>
  <c r="I46" i="29"/>
  <c r="H46" i="29"/>
  <c r="G46" i="29"/>
  <c r="F46" i="29"/>
  <c r="E46" i="29"/>
  <c r="D46" i="29"/>
  <c r="C46" i="29"/>
  <c r="B46" i="29"/>
  <c r="AC34" i="29"/>
  <c r="AB34" i="29"/>
  <c r="AA34" i="29"/>
  <c r="Z34" i="29"/>
  <c r="Y34" i="29"/>
  <c r="X34" i="29"/>
  <c r="W34" i="29"/>
  <c r="V34" i="29"/>
  <c r="U34" i="29"/>
  <c r="T34" i="29"/>
  <c r="R34" i="29"/>
  <c r="Q34" i="29"/>
  <c r="P34" i="29"/>
  <c r="O34" i="29"/>
  <c r="N34" i="29"/>
  <c r="L34" i="29"/>
  <c r="B80" i="29" s="1"/>
  <c r="J34" i="29"/>
  <c r="I34" i="29"/>
  <c r="H34" i="29"/>
  <c r="G34" i="29"/>
  <c r="F34" i="29"/>
  <c r="E34" i="29"/>
  <c r="D34" i="29"/>
  <c r="C34" i="29"/>
  <c r="B34" i="29"/>
  <c r="AC22" i="29"/>
  <c r="AB22" i="29"/>
  <c r="AA22" i="29"/>
  <c r="Z22" i="29"/>
  <c r="Y22" i="29"/>
  <c r="X22" i="29"/>
  <c r="W22" i="29"/>
  <c r="V22" i="29"/>
  <c r="U22" i="29"/>
  <c r="T22" i="29"/>
  <c r="R22" i="29"/>
  <c r="Q22" i="29"/>
  <c r="P22" i="29"/>
  <c r="O22" i="29"/>
  <c r="N22" i="29"/>
  <c r="L22" i="29"/>
  <c r="J22" i="29"/>
  <c r="I22" i="29"/>
  <c r="H22" i="29"/>
  <c r="G22" i="29"/>
  <c r="F22" i="29"/>
  <c r="E22" i="29"/>
  <c r="D22" i="29"/>
  <c r="C22" i="29"/>
  <c r="B22" i="29"/>
  <c r="Y10" i="29"/>
  <c r="W10" i="29"/>
  <c r="Q10" i="29"/>
  <c r="O10" i="29"/>
  <c r="I10" i="29"/>
  <c r="G10" i="29"/>
  <c r="E10" i="29"/>
  <c r="AC70" i="28"/>
  <c r="AB70" i="28"/>
  <c r="AA70" i="28"/>
  <c r="Z70" i="28"/>
  <c r="Y70" i="28"/>
  <c r="X70" i="28"/>
  <c r="W70" i="28"/>
  <c r="V70" i="28"/>
  <c r="U70" i="28"/>
  <c r="T70" i="28"/>
  <c r="R70" i="28"/>
  <c r="Q70" i="28"/>
  <c r="P70" i="28"/>
  <c r="O70" i="28"/>
  <c r="N70" i="28"/>
  <c r="L70" i="28"/>
  <c r="J70" i="28"/>
  <c r="I70" i="28"/>
  <c r="H70" i="28"/>
  <c r="G70" i="28"/>
  <c r="F70" i="28"/>
  <c r="E70" i="28"/>
  <c r="D70" i="28"/>
  <c r="C70" i="28"/>
  <c r="B70" i="28"/>
  <c r="AC58" i="28"/>
  <c r="AB58" i="28"/>
  <c r="AA58" i="28"/>
  <c r="Z58" i="28"/>
  <c r="Y58" i="28"/>
  <c r="X58" i="28"/>
  <c r="W58" i="28"/>
  <c r="V58" i="28"/>
  <c r="U58" i="28"/>
  <c r="T58" i="28"/>
  <c r="R58" i="28"/>
  <c r="Q58" i="28"/>
  <c r="P58" i="28"/>
  <c r="O58" i="28"/>
  <c r="N58" i="28"/>
  <c r="L58" i="28"/>
  <c r="J58" i="28"/>
  <c r="I58" i="28"/>
  <c r="H58" i="28"/>
  <c r="G58" i="28"/>
  <c r="F58" i="28"/>
  <c r="E58" i="28"/>
  <c r="D58" i="28"/>
  <c r="C58" i="28"/>
  <c r="B58" i="28"/>
  <c r="AC46" i="28"/>
  <c r="AB46" i="28"/>
  <c r="AA46" i="28"/>
  <c r="Z46" i="28"/>
  <c r="Y46" i="28"/>
  <c r="X46" i="28"/>
  <c r="W46" i="28"/>
  <c r="V46" i="28"/>
  <c r="U46" i="28"/>
  <c r="T46" i="28"/>
  <c r="R46" i="28"/>
  <c r="Q46" i="28"/>
  <c r="P46" i="28"/>
  <c r="O46" i="28"/>
  <c r="N46" i="28"/>
  <c r="L46" i="28"/>
  <c r="J46" i="28"/>
  <c r="I46" i="28"/>
  <c r="H46" i="28"/>
  <c r="G46" i="28"/>
  <c r="F46" i="28"/>
  <c r="E46" i="28"/>
  <c r="D46" i="28"/>
  <c r="C46" i="28"/>
  <c r="B46" i="28"/>
  <c r="AC34" i="28"/>
  <c r="AB34" i="28"/>
  <c r="AA34" i="28"/>
  <c r="Z34" i="28"/>
  <c r="Y34" i="28"/>
  <c r="X34" i="28"/>
  <c r="W34" i="28"/>
  <c r="V34" i="28"/>
  <c r="U34" i="28"/>
  <c r="T34" i="28"/>
  <c r="R34" i="28"/>
  <c r="Q34" i="28"/>
  <c r="P34" i="28"/>
  <c r="O34" i="28"/>
  <c r="N34" i="28"/>
  <c r="L34" i="28"/>
  <c r="J34" i="28"/>
  <c r="I34" i="28"/>
  <c r="H34" i="28"/>
  <c r="G34" i="28"/>
  <c r="F34" i="28"/>
  <c r="E34" i="28"/>
  <c r="D34" i="28"/>
  <c r="C34" i="28"/>
  <c r="B34" i="28"/>
  <c r="AC22" i="28"/>
  <c r="AB22" i="28"/>
  <c r="AA22" i="28"/>
  <c r="Z22" i="28"/>
  <c r="Y22" i="28"/>
  <c r="X22" i="28"/>
  <c r="W22" i="28"/>
  <c r="V22" i="28"/>
  <c r="U22" i="28"/>
  <c r="T22" i="28"/>
  <c r="R22" i="28"/>
  <c r="Q22" i="28"/>
  <c r="P22" i="28"/>
  <c r="O22" i="28"/>
  <c r="N22" i="28"/>
  <c r="L22" i="28"/>
  <c r="J22" i="28"/>
  <c r="I22" i="28"/>
  <c r="H22" i="28"/>
  <c r="G22" i="28"/>
  <c r="F22" i="28"/>
  <c r="E22" i="28"/>
  <c r="D22" i="28"/>
  <c r="C22" i="28"/>
  <c r="B22" i="28"/>
  <c r="AC10" i="28"/>
  <c r="AB10" i="28"/>
  <c r="AA10" i="28"/>
  <c r="Z10" i="28"/>
  <c r="Y10" i="28"/>
  <c r="X10" i="28"/>
  <c r="W10" i="28"/>
  <c r="V10" i="28"/>
  <c r="U10" i="28"/>
  <c r="T10" i="28"/>
  <c r="R10" i="28"/>
  <c r="Q10" i="28"/>
  <c r="P10" i="28"/>
  <c r="O10" i="28"/>
  <c r="N10" i="28"/>
  <c r="L10" i="28"/>
  <c r="J10" i="28"/>
  <c r="I10" i="28"/>
  <c r="H10" i="28"/>
  <c r="G10" i="28"/>
  <c r="F10" i="28"/>
  <c r="E10" i="28"/>
  <c r="D10" i="28"/>
  <c r="C10" i="28"/>
  <c r="B10" i="28"/>
  <c r="AC70" i="27"/>
  <c r="AB70" i="27"/>
  <c r="AA70" i="27"/>
  <c r="Z70" i="27"/>
  <c r="Y70" i="27"/>
  <c r="X70" i="27"/>
  <c r="W70" i="27"/>
  <c r="V70" i="27"/>
  <c r="U70" i="27"/>
  <c r="T70" i="27"/>
  <c r="R70" i="27"/>
  <c r="Q70" i="27"/>
  <c r="P70" i="27"/>
  <c r="O70" i="27"/>
  <c r="N70" i="27"/>
  <c r="L70" i="27"/>
  <c r="J70" i="27"/>
  <c r="I70" i="27"/>
  <c r="H70" i="27"/>
  <c r="G70" i="27"/>
  <c r="F70" i="27"/>
  <c r="E70" i="27"/>
  <c r="D70" i="27"/>
  <c r="C70" i="27"/>
  <c r="B70" i="27"/>
  <c r="AC58" i="27"/>
  <c r="AB58" i="27"/>
  <c r="AA58" i="27"/>
  <c r="Z58" i="27"/>
  <c r="Y58" i="27"/>
  <c r="X58" i="27"/>
  <c r="W58" i="27"/>
  <c r="V58" i="27"/>
  <c r="U58" i="27"/>
  <c r="T58" i="27"/>
  <c r="R58" i="27"/>
  <c r="Q58" i="27"/>
  <c r="P58" i="27"/>
  <c r="O58" i="27"/>
  <c r="N58" i="27"/>
  <c r="L58" i="27"/>
  <c r="J58" i="27"/>
  <c r="I58" i="27"/>
  <c r="H58" i="27"/>
  <c r="G58" i="27"/>
  <c r="F58" i="27"/>
  <c r="E58" i="27"/>
  <c r="D58" i="27"/>
  <c r="C58" i="27"/>
  <c r="B58" i="27"/>
  <c r="AC46" i="27"/>
  <c r="AB46" i="27"/>
  <c r="AA46" i="27"/>
  <c r="Z46" i="27"/>
  <c r="Y46" i="27"/>
  <c r="X46" i="27"/>
  <c r="W46" i="27"/>
  <c r="V46" i="27"/>
  <c r="U46" i="27"/>
  <c r="T46" i="27"/>
  <c r="R46" i="27"/>
  <c r="Q46" i="27"/>
  <c r="P46" i="27"/>
  <c r="O46" i="27"/>
  <c r="N46" i="27"/>
  <c r="L46" i="27"/>
  <c r="J46" i="27"/>
  <c r="I46" i="27"/>
  <c r="H46" i="27"/>
  <c r="G46" i="27"/>
  <c r="F46" i="27"/>
  <c r="E46" i="27"/>
  <c r="D46" i="27"/>
  <c r="C46" i="27"/>
  <c r="B46" i="27"/>
  <c r="AC34" i="27"/>
  <c r="AB34" i="27"/>
  <c r="AA34" i="27"/>
  <c r="Z34" i="27"/>
  <c r="Y34" i="27"/>
  <c r="X34" i="27"/>
  <c r="W34" i="27"/>
  <c r="V34" i="27"/>
  <c r="U34" i="27"/>
  <c r="T34" i="27"/>
  <c r="R34" i="27"/>
  <c r="Q34" i="27"/>
  <c r="P34" i="27"/>
  <c r="O34" i="27"/>
  <c r="N34" i="27"/>
  <c r="L34" i="27"/>
  <c r="J34" i="27"/>
  <c r="I34" i="27"/>
  <c r="H34" i="27"/>
  <c r="G34" i="27"/>
  <c r="F34" i="27"/>
  <c r="E34" i="27"/>
  <c r="D34" i="27"/>
  <c r="C34" i="27"/>
  <c r="B34" i="27"/>
  <c r="AC22" i="27"/>
  <c r="AB22" i="27"/>
  <c r="AA22" i="27"/>
  <c r="Z22" i="27"/>
  <c r="Y22" i="27"/>
  <c r="X22" i="27"/>
  <c r="W22" i="27"/>
  <c r="V22" i="27"/>
  <c r="U22" i="27"/>
  <c r="T22" i="27"/>
  <c r="R22" i="27"/>
  <c r="Q22" i="27"/>
  <c r="P22" i="27"/>
  <c r="O22" i="27"/>
  <c r="N22" i="27"/>
  <c r="L22" i="27"/>
  <c r="J22" i="27"/>
  <c r="I22" i="27"/>
  <c r="H22" i="27"/>
  <c r="G22" i="27"/>
  <c r="F22" i="27"/>
  <c r="E22" i="27"/>
  <c r="D22" i="27"/>
  <c r="C22" i="27"/>
  <c r="B22" i="27"/>
  <c r="AC10" i="27"/>
  <c r="AB10" i="27"/>
  <c r="AA10" i="27"/>
  <c r="Z10" i="27"/>
  <c r="Y10" i="27"/>
  <c r="X10" i="27"/>
  <c r="W10" i="27"/>
  <c r="V10" i="27"/>
  <c r="U10" i="27"/>
  <c r="T10" i="27"/>
  <c r="R10" i="27"/>
  <c r="Q10" i="27"/>
  <c r="P10" i="27"/>
  <c r="O10" i="27"/>
  <c r="N10" i="27"/>
  <c r="L10" i="27"/>
  <c r="J10" i="27"/>
  <c r="I10" i="27"/>
  <c r="H10" i="27"/>
  <c r="G10" i="27"/>
  <c r="F10" i="27"/>
  <c r="E10" i="27"/>
  <c r="D10" i="27"/>
  <c r="C10" i="27"/>
  <c r="B10" i="27"/>
  <c r="AC70" i="26"/>
  <c r="AB70" i="26"/>
  <c r="AA70" i="26"/>
  <c r="Z70" i="26"/>
  <c r="Y70" i="26"/>
  <c r="X70" i="26"/>
  <c r="W70" i="26"/>
  <c r="V70" i="26"/>
  <c r="U70" i="26"/>
  <c r="T70" i="26"/>
  <c r="R70" i="26"/>
  <c r="Q70" i="26"/>
  <c r="P70" i="26"/>
  <c r="O70" i="26"/>
  <c r="N70" i="26"/>
  <c r="L70" i="26"/>
  <c r="J70" i="26"/>
  <c r="I70" i="26"/>
  <c r="H70" i="26"/>
  <c r="G70" i="26"/>
  <c r="F70" i="26"/>
  <c r="E70" i="26"/>
  <c r="D70" i="26"/>
  <c r="C70" i="26"/>
  <c r="B70" i="26"/>
  <c r="AC58" i="26"/>
  <c r="AB58" i="26"/>
  <c r="AA58" i="26"/>
  <c r="Z58" i="26"/>
  <c r="Y58" i="26"/>
  <c r="X58" i="26"/>
  <c r="W58" i="26"/>
  <c r="V58" i="26"/>
  <c r="U58" i="26"/>
  <c r="T58" i="26"/>
  <c r="R58" i="26"/>
  <c r="Q58" i="26"/>
  <c r="P58" i="26"/>
  <c r="O58" i="26"/>
  <c r="N58" i="26"/>
  <c r="L58" i="26"/>
  <c r="J58" i="26"/>
  <c r="I58" i="26"/>
  <c r="H58" i="26"/>
  <c r="G58" i="26"/>
  <c r="F58" i="26"/>
  <c r="E58" i="26"/>
  <c r="D58" i="26"/>
  <c r="C58" i="26"/>
  <c r="B58" i="26"/>
  <c r="AC46" i="26"/>
  <c r="AB46" i="26"/>
  <c r="AA46" i="26"/>
  <c r="Z46" i="26"/>
  <c r="Y46" i="26"/>
  <c r="X46" i="26"/>
  <c r="W46" i="26"/>
  <c r="V46" i="26"/>
  <c r="U46" i="26"/>
  <c r="T46" i="26"/>
  <c r="R46" i="26"/>
  <c r="Q46" i="26"/>
  <c r="P46" i="26"/>
  <c r="O46" i="26"/>
  <c r="N46" i="26"/>
  <c r="L46" i="26"/>
  <c r="J46" i="26"/>
  <c r="I46" i="26"/>
  <c r="H46" i="26"/>
  <c r="G46" i="26"/>
  <c r="F46" i="26"/>
  <c r="E46" i="26"/>
  <c r="D46" i="26"/>
  <c r="C46" i="26"/>
  <c r="B46" i="26"/>
  <c r="AC34" i="26"/>
  <c r="AB34" i="26"/>
  <c r="AA34" i="26"/>
  <c r="Z34" i="26"/>
  <c r="Y34" i="26"/>
  <c r="X34" i="26"/>
  <c r="W34" i="26"/>
  <c r="V34" i="26"/>
  <c r="U34" i="26"/>
  <c r="T34" i="26"/>
  <c r="R34" i="26"/>
  <c r="Q34" i="26"/>
  <c r="P34" i="26"/>
  <c r="O34" i="26"/>
  <c r="N34" i="26"/>
  <c r="L34" i="26"/>
  <c r="J34" i="26"/>
  <c r="I34" i="26"/>
  <c r="H34" i="26"/>
  <c r="G34" i="26"/>
  <c r="F34" i="26"/>
  <c r="E34" i="26"/>
  <c r="D34" i="26"/>
  <c r="C34" i="26"/>
  <c r="B34" i="26"/>
  <c r="AC22" i="26"/>
  <c r="AB22" i="26"/>
  <c r="AA22" i="26"/>
  <c r="Z22" i="26"/>
  <c r="Y22" i="26"/>
  <c r="X22" i="26"/>
  <c r="W22" i="26"/>
  <c r="V22" i="26"/>
  <c r="U22" i="26"/>
  <c r="T22" i="26"/>
  <c r="R22" i="26"/>
  <c r="Q22" i="26"/>
  <c r="P22" i="26"/>
  <c r="O22" i="26"/>
  <c r="N22" i="26"/>
  <c r="L22" i="26"/>
  <c r="J22" i="26"/>
  <c r="I22" i="26"/>
  <c r="H22" i="26"/>
  <c r="G22" i="26"/>
  <c r="F22" i="26"/>
  <c r="E22" i="26"/>
  <c r="D22" i="26"/>
  <c r="C22" i="26"/>
  <c r="B22" i="26"/>
  <c r="AC10" i="26"/>
  <c r="AB10" i="26"/>
  <c r="AA10" i="26"/>
  <c r="Z10" i="26"/>
  <c r="Y10" i="26"/>
  <c r="X10" i="26"/>
  <c r="W10" i="26"/>
  <c r="V10" i="26"/>
  <c r="U10" i="26"/>
  <c r="T10" i="26"/>
  <c r="R10" i="26"/>
  <c r="Q10" i="26"/>
  <c r="P10" i="26"/>
  <c r="O10" i="26"/>
  <c r="N10" i="26"/>
  <c r="L10" i="26"/>
  <c r="J10" i="26"/>
  <c r="I10" i="26"/>
  <c r="H10" i="26"/>
  <c r="G10" i="26"/>
  <c r="F10" i="26"/>
  <c r="E10" i="26"/>
  <c r="D10" i="26"/>
  <c r="C10" i="26"/>
  <c r="B10" i="26"/>
  <c r="AC70" i="25"/>
  <c r="AB70" i="25"/>
  <c r="AA70" i="25"/>
  <c r="Z70" i="25"/>
  <c r="Y70" i="25"/>
  <c r="X70" i="25"/>
  <c r="W70" i="25"/>
  <c r="V70" i="25"/>
  <c r="U70" i="25"/>
  <c r="T70" i="25"/>
  <c r="R70" i="25"/>
  <c r="Q70" i="25"/>
  <c r="P70" i="25"/>
  <c r="O70" i="25"/>
  <c r="N70" i="25"/>
  <c r="L70" i="25"/>
  <c r="J70" i="25"/>
  <c r="I70" i="25"/>
  <c r="H70" i="25"/>
  <c r="G70" i="25"/>
  <c r="F70" i="25"/>
  <c r="E70" i="25"/>
  <c r="D70" i="25"/>
  <c r="C70" i="25"/>
  <c r="B70" i="25"/>
  <c r="AC58" i="25"/>
  <c r="AB58" i="25"/>
  <c r="AA58" i="25"/>
  <c r="Z58" i="25"/>
  <c r="Y58" i="25"/>
  <c r="X58" i="25"/>
  <c r="W58" i="25"/>
  <c r="V58" i="25"/>
  <c r="U58" i="25"/>
  <c r="T58" i="25"/>
  <c r="R58" i="25"/>
  <c r="Q58" i="25"/>
  <c r="P58" i="25"/>
  <c r="O58" i="25"/>
  <c r="N58" i="25"/>
  <c r="L58" i="25"/>
  <c r="J58" i="25"/>
  <c r="I58" i="25"/>
  <c r="H58" i="25"/>
  <c r="G58" i="25"/>
  <c r="F58" i="25"/>
  <c r="E58" i="25"/>
  <c r="D58" i="25"/>
  <c r="C58" i="25"/>
  <c r="B58" i="25"/>
  <c r="AC46" i="25"/>
  <c r="AB46" i="25"/>
  <c r="AA46" i="25"/>
  <c r="Z46" i="25"/>
  <c r="Y46" i="25"/>
  <c r="X46" i="25"/>
  <c r="W46" i="25"/>
  <c r="V46" i="25"/>
  <c r="U46" i="25"/>
  <c r="T46" i="25"/>
  <c r="R46" i="25"/>
  <c r="Q46" i="25"/>
  <c r="P46" i="25"/>
  <c r="O46" i="25"/>
  <c r="N46" i="25"/>
  <c r="L46" i="25"/>
  <c r="J46" i="25"/>
  <c r="I46" i="25"/>
  <c r="H46" i="25"/>
  <c r="G46" i="25"/>
  <c r="F46" i="25"/>
  <c r="E46" i="25"/>
  <c r="D46" i="25"/>
  <c r="C46" i="25"/>
  <c r="B46" i="25"/>
  <c r="AC34" i="25"/>
  <c r="AB34" i="25"/>
  <c r="AA34" i="25"/>
  <c r="Z34" i="25"/>
  <c r="Y34" i="25"/>
  <c r="X34" i="25"/>
  <c r="W34" i="25"/>
  <c r="V34" i="25"/>
  <c r="U34" i="25"/>
  <c r="T34" i="25"/>
  <c r="R34" i="25"/>
  <c r="Q34" i="25"/>
  <c r="P34" i="25"/>
  <c r="O34" i="25"/>
  <c r="N34" i="25"/>
  <c r="L34" i="25"/>
  <c r="J34" i="25"/>
  <c r="I34" i="25"/>
  <c r="H34" i="25"/>
  <c r="G34" i="25"/>
  <c r="F34" i="25"/>
  <c r="E34" i="25"/>
  <c r="D34" i="25"/>
  <c r="C34" i="25"/>
  <c r="B34" i="25"/>
  <c r="AC22" i="25"/>
  <c r="AB22" i="25"/>
  <c r="AA22" i="25"/>
  <c r="Z22" i="25"/>
  <c r="Y22" i="25"/>
  <c r="X22" i="25"/>
  <c r="W22" i="25"/>
  <c r="V22" i="25"/>
  <c r="U22" i="25"/>
  <c r="T22" i="25"/>
  <c r="R22" i="25"/>
  <c r="Q22" i="25"/>
  <c r="P22" i="25"/>
  <c r="O22" i="25"/>
  <c r="N22" i="25"/>
  <c r="L22" i="25"/>
  <c r="J22" i="25"/>
  <c r="I22" i="25"/>
  <c r="H22" i="25"/>
  <c r="G22" i="25"/>
  <c r="F22" i="25"/>
  <c r="E22" i="25"/>
  <c r="D22" i="25"/>
  <c r="C22" i="25"/>
  <c r="B22" i="25"/>
  <c r="AC10" i="25"/>
  <c r="AB10" i="25"/>
  <c r="AA10" i="25"/>
  <c r="Z10" i="25"/>
  <c r="Y10" i="25"/>
  <c r="X10" i="25"/>
  <c r="W10" i="25"/>
  <c r="V10" i="25"/>
  <c r="U10" i="25"/>
  <c r="T10" i="25"/>
  <c r="R10" i="25"/>
  <c r="Q10" i="25"/>
  <c r="P10" i="25"/>
  <c r="O10" i="25"/>
  <c r="N10" i="25"/>
  <c r="L10" i="25"/>
  <c r="J10" i="25"/>
  <c r="I10" i="25"/>
  <c r="H10" i="25"/>
  <c r="G10" i="25"/>
  <c r="F10" i="25"/>
  <c r="E10" i="25"/>
  <c r="D10" i="25"/>
  <c r="C10" i="25"/>
  <c r="B10" i="25"/>
  <c r="AC70" i="3"/>
  <c r="AB70" i="3"/>
  <c r="AA70" i="3"/>
  <c r="Z70" i="3"/>
  <c r="Y70" i="3"/>
  <c r="X70" i="3"/>
  <c r="W70" i="3"/>
  <c r="V70" i="3"/>
  <c r="U70" i="3"/>
  <c r="T70" i="3"/>
  <c r="R70" i="3"/>
  <c r="Q70" i="3"/>
  <c r="P70" i="3"/>
  <c r="O70" i="3"/>
  <c r="N70" i="3"/>
  <c r="L70" i="3"/>
  <c r="J70" i="3"/>
  <c r="I70" i="3"/>
  <c r="H70" i="3"/>
  <c r="G70" i="3"/>
  <c r="F70" i="3"/>
  <c r="E70" i="3"/>
  <c r="D70" i="3"/>
  <c r="C70" i="3"/>
  <c r="B70" i="3"/>
  <c r="AC58" i="3"/>
  <c r="AB58" i="3"/>
  <c r="AA58" i="3"/>
  <c r="Z58" i="3"/>
  <c r="Y58" i="3"/>
  <c r="X58" i="3"/>
  <c r="W58" i="3"/>
  <c r="V58" i="3"/>
  <c r="U58" i="3"/>
  <c r="T58" i="3"/>
  <c r="R58" i="3"/>
  <c r="Q58" i="3"/>
  <c r="P58" i="3"/>
  <c r="O58" i="3"/>
  <c r="N58" i="3"/>
  <c r="L58" i="3"/>
  <c r="J58" i="3"/>
  <c r="I58" i="3"/>
  <c r="H58" i="3"/>
  <c r="G58" i="3"/>
  <c r="F58" i="3"/>
  <c r="E58" i="3"/>
  <c r="D58" i="3"/>
  <c r="C58" i="3"/>
  <c r="B58" i="3"/>
  <c r="AC46" i="3"/>
  <c r="AB46" i="3"/>
  <c r="AA46" i="3"/>
  <c r="Z46" i="3"/>
  <c r="Y46" i="3"/>
  <c r="X46" i="3"/>
  <c r="W46" i="3"/>
  <c r="V46" i="3"/>
  <c r="U46" i="3"/>
  <c r="T46" i="3"/>
  <c r="R46" i="3"/>
  <c r="Q46" i="3"/>
  <c r="P46" i="3"/>
  <c r="O46" i="3"/>
  <c r="N46" i="3"/>
  <c r="L46" i="3"/>
  <c r="J46" i="3"/>
  <c r="I46" i="3"/>
  <c r="H46" i="3"/>
  <c r="G46" i="3"/>
  <c r="F46" i="3"/>
  <c r="E46" i="3"/>
  <c r="D46" i="3"/>
  <c r="C46" i="3"/>
  <c r="B46" i="3"/>
  <c r="AC34" i="3"/>
  <c r="AB34" i="3"/>
  <c r="AA34" i="3"/>
  <c r="Z34" i="3"/>
  <c r="Y34" i="3"/>
  <c r="X34" i="3"/>
  <c r="W34" i="3"/>
  <c r="V34" i="3"/>
  <c r="U34" i="3"/>
  <c r="T34" i="3"/>
  <c r="R34" i="3"/>
  <c r="Q34" i="3"/>
  <c r="P34" i="3"/>
  <c r="O34" i="3"/>
  <c r="N34" i="3"/>
  <c r="L34" i="3"/>
  <c r="J34" i="3"/>
  <c r="I34" i="3"/>
  <c r="H34" i="3"/>
  <c r="G34" i="3"/>
  <c r="F34" i="3"/>
  <c r="E34" i="3"/>
  <c r="D34" i="3"/>
  <c r="C34" i="3"/>
  <c r="B34" i="3"/>
  <c r="AC22" i="3"/>
  <c r="AB22" i="3"/>
  <c r="AA22" i="3"/>
  <c r="Z22" i="3"/>
  <c r="Y22" i="3"/>
  <c r="X22" i="3"/>
  <c r="W22" i="3"/>
  <c r="V22" i="3"/>
  <c r="U22" i="3"/>
  <c r="T22" i="3"/>
  <c r="R22" i="3"/>
  <c r="Q22" i="3"/>
  <c r="P22" i="3"/>
  <c r="O22" i="3"/>
  <c r="N22" i="3"/>
  <c r="L22" i="3"/>
  <c r="AC10" i="3"/>
  <c r="AB10" i="3"/>
  <c r="AA10" i="3"/>
  <c r="Z10" i="3"/>
  <c r="Y10" i="3"/>
  <c r="X10" i="3"/>
  <c r="W10" i="3"/>
  <c r="V10" i="3"/>
  <c r="U10" i="3"/>
  <c r="T10" i="3"/>
  <c r="R10" i="3"/>
  <c r="Q10" i="3"/>
  <c r="P10" i="3"/>
  <c r="O10" i="3"/>
  <c r="N10" i="3"/>
  <c r="L10" i="3"/>
  <c r="AC70" i="24"/>
  <c r="AB70" i="24"/>
  <c r="AA70" i="24"/>
  <c r="Z70" i="24"/>
  <c r="Y70" i="24"/>
  <c r="X70" i="24"/>
  <c r="W70" i="24"/>
  <c r="V70" i="24"/>
  <c r="U70" i="24"/>
  <c r="T70" i="24"/>
  <c r="R70" i="24"/>
  <c r="Q70" i="24"/>
  <c r="P70" i="24"/>
  <c r="O70" i="24"/>
  <c r="N70" i="24"/>
  <c r="L70" i="24"/>
  <c r="AC58" i="24"/>
  <c r="AB58" i="24"/>
  <c r="AA58" i="24"/>
  <c r="Z58" i="24"/>
  <c r="Y58" i="24"/>
  <c r="X58" i="24"/>
  <c r="W58" i="24"/>
  <c r="V58" i="24"/>
  <c r="U58" i="24"/>
  <c r="T58" i="24"/>
  <c r="R58" i="24"/>
  <c r="Q58" i="24"/>
  <c r="P58" i="24"/>
  <c r="O58" i="24"/>
  <c r="N58" i="24"/>
  <c r="L58" i="24"/>
  <c r="AC46" i="24"/>
  <c r="AB46" i="24"/>
  <c r="AA46" i="24"/>
  <c r="Z46" i="24"/>
  <c r="Y46" i="24"/>
  <c r="X46" i="24"/>
  <c r="W46" i="24"/>
  <c r="V46" i="24"/>
  <c r="U46" i="24"/>
  <c r="T46" i="24"/>
  <c r="R46" i="24"/>
  <c r="Q46" i="24"/>
  <c r="P46" i="24"/>
  <c r="O46" i="24"/>
  <c r="N46" i="24"/>
  <c r="L46" i="24"/>
  <c r="AC34" i="24"/>
  <c r="AB34" i="24"/>
  <c r="AA34" i="24"/>
  <c r="Z34" i="24"/>
  <c r="Y34" i="24"/>
  <c r="X34" i="24"/>
  <c r="W34" i="24"/>
  <c r="V34" i="24"/>
  <c r="U34" i="24"/>
  <c r="T34" i="24"/>
  <c r="R34" i="24"/>
  <c r="Q34" i="24"/>
  <c r="P34" i="24"/>
  <c r="O34" i="24"/>
  <c r="N34" i="24"/>
  <c r="L34" i="24"/>
  <c r="AC22" i="24"/>
  <c r="AB22" i="24"/>
  <c r="AA22" i="24"/>
  <c r="Z22" i="24"/>
  <c r="Y22" i="24"/>
  <c r="X22" i="24"/>
  <c r="W22" i="24"/>
  <c r="V22" i="24"/>
  <c r="U22" i="24"/>
  <c r="T22" i="24"/>
  <c r="R22" i="24"/>
  <c r="Q22" i="24"/>
  <c r="P22" i="24"/>
  <c r="O22" i="24"/>
  <c r="N22" i="24"/>
  <c r="L22" i="24"/>
  <c r="AC10" i="24"/>
  <c r="AB10" i="24"/>
  <c r="AA10" i="24"/>
  <c r="Z10" i="24"/>
  <c r="Y10" i="24"/>
  <c r="X10" i="24"/>
  <c r="W10" i="24"/>
  <c r="V10" i="24"/>
  <c r="U10" i="24"/>
  <c r="T10" i="24"/>
  <c r="R10" i="24"/>
  <c r="Q10" i="24"/>
  <c r="P10" i="24"/>
  <c r="O10" i="24"/>
  <c r="N10" i="24"/>
  <c r="L10" i="24"/>
  <c r="AC70" i="8"/>
  <c r="AB70" i="8"/>
  <c r="AA70" i="8"/>
  <c r="Z70" i="8"/>
  <c r="Y70" i="8"/>
  <c r="X70" i="8"/>
  <c r="W70" i="8"/>
  <c r="V70" i="8"/>
  <c r="U70" i="8"/>
  <c r="T70" i="8"/>
  <c r="R70" i="8"/>
  <c r="Q70" i="8"/>
  <c r="P70" i="8"/>
  <c r="O70" i="8"/>
  <c r="N70" i="8"/>
  <c r="L70" i="8"/>
  <c r="AC58" i="8"/>
  <c r="AB58" i="8"/>
  <c r="AA58" i="8"/>
  <c r="Z58" i="8"/>
  <c r="Y58" i="8"/>
  <c r="X58" i="8"/>
  <c r="W58" i="8"/>
  <c r="V58" i="8"/>
  <c r="U58" i="8"/>
  <c r="T58" i="8"/>
  <c r="R58" i="8"/>
  <c r="Q58" i="8"/>
  <c r="P58" i="8"/>
  <c r="O58" i="8"/>
  <c r="N58" i="8"/>
  <c r="L58" i="8"/>
  <c r="AC46" i="8"/>
  <c r="AB46" i="8"/>
  <c r="AA46" i="8"/>
  <c r="Z46" i="8"/>
  <c r="Y46" i="8"/>
  <c r="X46" i="8"/>
  <c r="W46" i="8"/>
  <c r="V46" i="8"/>
  <c r="U46" i="8"/>
  <c r="T46" i="8"/>
  <c r="R46" i="8"/>
  <c r="Q46" i="8"/>
  <c r="P46" i="8"/>
  <c r="O46" i="8"/>
  <c r="N46" i="8"/>
  <c r="L46" i="8"/>
  <c r="AC34" i="8"/>
  <c r="AB34" i="8"/>
  <c r="AA34" i="8"/>
  <c r="Z34" i="8"/>
  <c r="Y34" i="8"/>
  <c r="X34" i="8"/>
  <c r="W34" i="8"/>
  <c r="V34" i="8"/>
  <c r="U34" i="8"/>
  <c r="T34" i="8"/>
  <c r="R34" i="8"/>
  <c r="Q34" i="8"/>
  <c r="P34" i="8"/>
  <c r="O34" i="8"/>
  <c r="N34" i="8"/>
  <c r="L34" i="8"/>
  <c r="AC22" i="8"/>
  <c r="AB22" i="8"/>
  <c r="AA22" i="8"/>
  <c r="Z22" i="8"/>
  <c r="Y22" i="8"/>
  <c r="X22" i="8"/>
  <c r="W22" i="8"/>
  <c r="V22" i="8"/>
  <c r="U22" i="8"/>
  <c r="T22" i="8"/>
  <c r="R22" i="8"/>
  <c r="Q22" i="8"/>
  <c r="P22" i="8"/>
  <c r="O22" i="8"/>
  <c r="N22" i="8"/>
  <c r="L22" i="8"/>
  <c r="AC10" i="8"/>
  <c r="AB10" i="8"/>
  <c r="AA10" i="8"/>
  <c r="Z10" i="8"/>
  <c r="Y10" i="8"/>
  <c r="X10" i="8"/>
  <c r="W10" i="8"/>
  <c r="V10" i="8"/>
  <c r="U10" i="8"/>
  <c r="T10" i="8"/>
  <c r="R10" i="8"/>
  <c r="Q10" i="8"/>
  <c r="P10" i="8"/>
  <c r="O10" i="8"/>
  <c r="N10" i="8"/>
  <c r="L10" i="8"/>
  <c r="AC70" i="2"/>
  <c r="AB70" i="2"/>
  <c r="AA70" i="2"/>
  <c r="Z70" i="2"/>
  <c r="Y70" i="2"/>
  <c r="X70" i="2"/>
  <c r="W70" i="2"/>
  <c r="V70" i="2"/>
  <c r="U70" i="2"/>
  <c r="T70" i="2"/>
  <c r="R70" i="2"/>
  <c r="Q70" i="2"/>
  <c r="P70" i="2"/>
  <c r="O70" i="2"/>
  <c r="N70" i="2"/>
  <c r="L70" i="2"/>
  <c r="AC58" i="2"/>
  <c r="AB58" i="2"/>
  <c r="AA58" i="2"/>
  <c r="Z58" i="2"/>
  <c r="Y58" i="2"/>
  <c r="X58" i="2"/>
  <c r="W58" i="2"/>
  <c r="V58" i="2"/>
  <c r="U58" i="2"/>
  <c r="T58" i="2"/>
  <c r="R58" i="2"/>
  <c r="Q58" i="2"/>
  <c r="P58" i="2"/>
  <c r="O58" i="2"/>
  <c r="N58" i="2"/>
  <c r="L58" i="2"/>
  <c r="AC46" i="2"/>
  <c r="AB46" i="2"/>
  <c r="AA46" i="2"/>
  <c r="Z46" i="2"/>
  <c r="Y46" i="2"/>
  <c r="X46" i="2"/>
  <c r="W46" i="2"/>
  <c r="V46" i="2"/>
  <c r="U46" i="2"/>
  <c r="T46" i="2"/>
  <c r="R46" i="2"/>
  <c r="Q46" i="2"/>
  <c r="P46" i="2"/>
  <c r="O46" i="2"/>
  <c r="N46" i="2"/>
  <c r="L46" i="2"/>
  <c r="AC34" i="2"/>
  <c r="AB34" i="2"/>
  <c r="AA34" i="2"/>
  <c r="Z34" i="2"/>
  <c r="Y34" i="2"/>
  <c r="X34" i="2"/>
  <c r="W34" i="2"/>
  <c r="V34" i="2"/>
  <c r="U34" i="2"/>
  <c r="T34" i="2"/>
  <c r="R34" i="2"/>
  <c r="Q34" i="2"/>
  <c r="P34" i="2"/>
  <c r="O34" i="2"/>
  <c r="N34" i="2"/>
  <c r="L34" i="2"/>
  <c r="AC22" i="2"/>
  <c r="AB22" i="2"/>
  <c r="AA22" i="2"/>
  <c r="Z22" i="2"/>
  <c r="Y22" i="2"/>
  <c r="X22" i="2"/>
  <c r="W22" i="2"/>
  <c r="V22" i="2"/>
  <c r="U22" i="2"/>
  <c r="T22" i="2"/>
  <c r="R22" i="2"/>
  <c r="Q22" i="2"/>
  <c r="P22" i="2"/>
  <c r="O22" i="2"/>
  <c r="N22" i="2"/>
  <c r="L22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N10" i="2"/>
  <c r="L10" i="2"/>
  <c r="L72" i="3"/>
  <c r="L71" i="3"/>
  <c r="L60" i="3"/>
  <c r="L59" i="3"/>
  <c r="L48" i="3"/>
  <c r="L47" i="3"/>
  <c r="L36" i="3"/>
  <c r="L35" i="3"/>
  <c r="L24" i="3"/>
  <c r="L23" i="3"/>
  <c r="L12" i="3"/>
  <c r="L11" i="3"/>
  <c r="L72" i="24"/>
  <c r="L71" i="24"/>
  <c r="L60" i="24"/>
  <c r="L59" i="24"/>
  <c r="L48" i="24"/>
  <c r="L47" i="24"/>
  <c r="L36" i="24"/>
  <c r="L35" i="24"/>
  <c r="L24" i="24"/>
  <c r="L23" i="24"/>
  <c r="L12" i="24"/>
  <c r="L11" i="24"/>
  <c r="L72" i="2"/>
  <c r="L71" i="2"/>
  <c r="L60" i="2"/>
  <c r="L59" i="2"/>
  <c r="L48" i="2"/>
  <c r="L47" i="2"/>
  <c r="L36" i="2"/>
  <c r="L35" i="2"/>
  <c r="L24" i="2"/>
  <c r="L23" i="2"/>
  <c r="L12" i="2"/>
  <c r="L11" i="2"/>
  <c r="L72" i="8"/>
  <c r="L71" i="8"/>
  <c r="L60" i="8"/>
  <c r="L59" i="8"/>
  <c r="L48" i="8"/>
  <c r="L47" i="8"/>
  <c r="L36" i="8"/>
  <c r="L35" i="8"/>
  <c r="L24" i="8"/>
  <c r="L23" i="8"/>
  <c r="L12" i="8"/>
  <c r="L11" i="8"/>
  <c r="K10" i="29" l="1"/>
  <c r="P34" i="20" l="1"/>
  <c r="O34" i="20"/>
  <c r="P33" i="20"/>
  <c r="O33" i="20"/>
  <c r="P32" i="20"/>
  <c r="O32" i="20"/>
  <c r="P31" i="20"/>
  <c r="O31" i="20"/>
  <c r="P30" i="20"/>
  <c r="O30" i="20"/>
  <c r="P29" i="20"/>
  <c r="O29" i="20"/>
  <c r="P28" i="20"/>
  <c r="O28" i="20"/>
  <c r="P26" i="20"/>
  <c r="O26" i="20"/>
  <c r="P25" i="20"/>
  <c r="O25" i="20"/>
  <c r="P24" i="20"/>
  <c r="O24" i="20"/>
  <c r="P23" i="20"/>
  <c r="O23" i="20"/>
  <c r="P22" i="20"/>
  <c r="O22" i="20"/>
  <c r="P21" i="20"/>
  <c r="O21" i="20"/>
  <c r="P20" i="20"/>
  <c r="O20" i="20"/>
  <c r="P18" i="20"/>
  <c r="O18" i="20"/>
  <c r="P17" i="20"/>
  <c r="O17" i="20"/>
  <c r="P16" i="20"/>
  <c r="O16" i="20"/>
  <c r="P15" i="20"/>
  <c r="O15" i="20"/>
  <c r="P14" i="20"/>
  <c r="O14" i="20"/>
  <c r="P13" i="20"/>
  <c r="O13" i="20"/>
</calcChain>
</file>

<file path=xl/sharedStrings.xml><?xml version="1.0" encoding="utf-8"?>
<sst xmlns="http://schemas.openxmlformats.org/spreadsheetml/2006/main" count="5241" uniqueCount="138">
  <si>
    <t>Critical Parameters</t>
  </si>
  <si>
    <t>General Parameters</t>
  </si>
  <si>
    <t>Speed</t>
  </si>
  <si>
    <t>Torque</t>
  </si>
  <si>
    <t>Oil Gallery Temp</t>
  </si>
  <si>
    <t>Coolant Intlet Temp</t>
  </si>
  <si>
    <t>Intake Air Temp</t>
  </si>
  <si>
    <t>Fuel to Fuel Rail Temp</t>
  </si>
  <si>
    <t>Exhaust Back Pressure</t>
  </si>
  <si>
    <t>Fuel Flow</t>
  </si>
  <si>
    <t>AFR</t>
  </si>
  <si>
    <t>Delta AFR</t>
  </si>
  <si>
    <t>BSFC</t>
  </si>
  <si>
    <t>Oil Circulation Temp</t>
  </si>
  <si>
    <t>Coolant Out Temp</t>
  </si>
  <si>
    <t>Fuel to Flowmeter Temp</t>
  </si>
  <si>
    <t>Load Cell Power Supply Temp</t>
  </si>
  <si>
    <t>Load Cell Temp</t>
  </si>
  <si>
    <t>Delta Load Cell Temp</t>
  </si>
  <si>
    <t>Oil Heater Temp</t>
  </si>
  <si>
    <t>Intake Air Pressure</t>
  </si>
  <si>
    <t>Fuel to Flowmeter Pressure</t>
  </si>
  <si>
    <t>Fuel to Fuel Rail Pressure</t>
  </si>
  <si>
    <t>Intake Manifold Pressuire</t>
  </si>
  <si>
    <t>Engine Oil Pressure</t>
  </si>
  <si>
    <t>Coolant Flow</t>
  </si>
  <si>
    <t>Intake Air Humidity</t>
  </si>
  <si>
    <t>Crankcase Pressure</t>
  </si>
  <si>
    <t>Barometric Pressure</t>
  </si>
  <si>
    <t>Stage 1</t>
  </si>
  <si>
    <t>rpm</t>
  </si>
  <si>
    <t>N-m</t>
  </si>
  <si>
    <t>°C</t>
  </si>
  <si>
    <t>kPa, abs.</t>
  </si>
  <si>
    <t>kg/h</t>
  </si>
  <si>
    <t>kg/Kw-hr</t>
  </si>
  <si>
    <t>kPa</t>
  </si>
  <si>
    <t>kPa abs.</t>
  </si>
  <si>
    <t>L/min</t>
  </si>
  <si>
    <t>grains/kg</t>
  </si>
  <si>
    <t>Step 1</t>
  </si>
  <si>
    <t>Step 2</t>
  </si>
  <si>
    <t>Step 3</t>
  </si>
  <si>
    <t>Step 4</t>
  </si>
  <si>
    <t>Step 5</t>
  </si>
  <si>
    <t>Step 6</t>
  </si>
  <si>
    <t>Average</t>
  </si>
  <si>
    <t>Std. Dev.</t>
  </si>
  <si>
    <t>C.V. %</t>
  </si>
  <si>
    <t>Stage 2</t>
  </si>
  <si>
    <t>Stage 3</t>
  </si>
  <si>
    <t>Stage 4</t>
  </si>
  <si>
    <t>Stage 5</t>
  </si>
  <si>
    <t>Stage 6</t>
  </si>
  <si>
    <t>Computed Averages</t>
  </si>
  <si>
    <t>BSFC C.V.</t>
  </si>
  <si>
    <t>Stage Length</t>
  </si>
  <si>
    <t>Nominal</t>
  </si>
  <si>
    <t>Weight</t>
  </si>
  <si>
    <t>Weighted Fuel</t>
  </si>
  <si>
    <t>Unweighted Fuel</t>
  </si>
  <si>
    <t>kg/kW-hr</t>
  </si>
  <si>
    <t>%</t>
  </si>
  <si>
    <t>hr</t>
  </si>
  <si>
    <t>Power, kW</t>
  </si>
  <si>
    <t>Factor</t>
  </si>
  <si>
    <t>Consumed, kg</t>
  </si>
  <si>
    <t>Total Fuel Consumed</t>
  </si>
  <si>
    <t>Speed, r/min</t>
  </si>
  <si>
    <t>Torque, N-m</t>
  </si>
  <si>
    <t>Oil Gallery Temperature, °C</t>
  </si>
  <si>
    <t>Coolant Inlet Temperature, °C</t>
  </si>
  <si>
    <t>Intake Air Temperature, °C</t>
  </si>
  <si>
    <t>Fuel to Fuel Rail Temperature, °C</t>
  </si>
  <si>
    <t>Fuel to Flowmeter Temperature, °C</t>
  </si>
  <si>
    <t>Exhaust Back Pressure, kPa abs.</t>
  </si>
  <si>
    <t>Fuel Flow, kg/h</t>
  </si>
  <si>
    <t>Air/Fuel Ratio</t>
  </si>
  <si>
    <t>BSFC, kg/kW-h</t>
  </si>
  <si>
    <t>BSFC, Standard Deviation</t>
  </si>
  <si>
    <t>Baseline %Delta BL6-to-BL5 (Iteration 1)</t>
  </si>
  <si>
    <t>BL6 Iter1</t>
  </si>
  <si>
    <t>BL5 Iter1</t>
  </si>
  <si>
    <t>BL5 Iter2</t>
  </si>
  <si>
    <t>BL6 Iter2</t>
  </si>
  <si>
    <t>BL6 Iter3</t>
  </si>
  <si>
    <t>BL5 Iter3</t>
  </si>
  <si>
    <t>BL5 Iter4</t>
  </si>
  <si>
    <t>BL6 Iter4</t>
  </si>
  <si>
    <t>BL6 Iter5</t>
  </si>
  <si>
    <t>BL5 Iter5</t>
  </si>
  <si>
    <t>BL5 Iter6</t>
  </si>
  <si>
    <t>BL6 Iter6</t>
  </si>
  <si>
    <t>BSFC C.V., %</t>
  </si>
  <si>
    <t>Run 1</t>
  </si>
  <si>
    <t>Run 2</t>
  </si>
  <si>
    <t>Run 3</t>
  </si>
  <si>
    <t>Run 4</t>
  </si>
  <si>
    <t>Run 5</t>
  </si>
  <si>
    <t>Run 6</t>
  </si>
  <si>
    <t>Run 7</t>
  </si>
  <si>
    <t>Run 8</t>
  </si>
  <si>
    <t>Run 9</t>
  </si>
  <si>
    <t>Run 10</t>
  </si>
  <si>
    <t>Run 11</t>
  </si>
  <si>
    <t>Run 12</t>
  </si>
  <si>
    <t>BL6</t>
  </si>
  <si>
    <t>BSFC Stage 1</t>
  </si>
  <si>
    <t>BSFC Stage 2</t>
  </si>
  <si>
    <t>BSFC Stage 3</t>
  </si>
  <si>
    <t>BSFC Stage 4</t>
  </si>
  <si>
    <t>BSFC Stage 5</t>
  </si>
  <si>
    <t>BSFC Stage 6</t>
  </si>
  <si>
    <t>BSFC CV Stage 1</t>
  </si>
  <si>
    <t>BSFC CV Stage 2</t>
  </si>
  <si>
    <t>BSFC CV Stage 3</t>
  </si>
  <si>
    <t>BSFC CV Stage 4</t>
  </si>
  <si>
    <t>BSFC CV Stage 5</t>
  </si>
  <si>
    <t>BSFC CV Stage 6</t>
  </si>
  <si>
    <t>Weighted Fuel Consumed Stage 1</t>
  </si>
  <si>
    <t>Weighted Fuel Consumed Stage 2</t>
  </si>
  <si>
    <t>Weighted Fuel Consumed Stage 3</t>
  </si>
  <si>
    <t>Weighted Fuel Consumed Stage 4</t>
  </si>
  <si>
    <t>Weighted Fuel Consumed Stage 5</t>
  </si>
  <si>
    <t>Weighted Fuel Consumed Stage 6</t>
  </si>
  <si>
    <t>Weighted Fuel Consumed Total</t>
  </si>
  <si>
    <t>Unweighted Fuel Consumed Stage 1</t>
  </si>
  <si>
    <t>Unweighted Fuel Consumed Stage 2</t>
  </si>
  <si>
    <t>Unweighted Fuel Consumed Stage 3</t>
  </si>
  <si>
    <t>Unweighted Fuel Consumed Stage 4</t>
  </si>
  <si>
    <t>Unweighted Fuel Consumed Stage 5</t>
  </si>
  <si>
    <t>Unweighted Fuel Consumed Stage 6</t>
  </si>
  <si>
    <t>Unweighted Fuel Consumed Total</t>
  </si>
  <si>
    <t>BL5</t>
  </si>
  <si>
    <t>Weighted Fuel Consumed, kg</t>
  </si>
  <si>
    <t>Unweighted Fuel Consumed, kg</t>
  </si>
  <si>
    <t>SR Verification runs</t>
  </si>
  <si>
    <t>Run 3 Candidate run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</si>
</sst>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"/>
    <numFmt numFmtId="167" formatCode="0.00000"/>
    <numFmt numFmtId="168" formatCode="0.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4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0" fillId="0" borderId="1" xfId="0" applyNumberFormat="1" applyBorder="1"/>
    <xf numFmtId="165" fontId="0" fillId="0" borderId="1" xfId="0" applyNumberFormat="1" applyBorder="1"/>
    <xf numFmtId="0" fontId="6" fillId="0" borderId="0" xfId="2" applyFont="1"/>
    <xf numFmtId="0" fontId="2" fillId="0" borderId="0" xfId="2"/>
    <xf numFmtId="0" fontId="2" fillId="0" borderId="5" xfId="2" applyBorder="1"/>
    <xf numFmtId="0" fontId="2" fillId="0" borderId="6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0" borderId="8" xfId="2" applyBorder="1"/>
    <xf numFmtId="0" fontId="2" fillId="0" borderId="1" xfId="2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0" fontId="2" fillId="0" borderId="10" xfId="2" applyBorder="1"/>
    <xf numFmtId="0" fontId="2" fillId="0" borderId="3" xfId="2" applyBorder="1" applyAlignment="1">
      <alignment horizontal="center" vertical="center"/>
    </xf>
    <xf numFmtId="0" fontId="2" fillId="0" borderId="11" xfId="2" applyBorder="1" applyAlignment="1">
      <alignment horizontal="center" vertical="center"/>
    </xf>
    <xf numFmtId="10" fontId="0" fillId="0" borderId="1" xfId="3" applyNumberFormat="1" applyFont="1" applyBorder="1" applyAlignment="1">
      <alignment horizontal="center"/>
    </xf>
    <xf numFmtId="0" fontId="2" fillId="0" borderId="0" xfId="2" applyAlignment="1">
      <alignment horizontal="center"/>
    </xf>
    <xf numFmtId="168" fontId="2" fillId="0" borderId="3" xfId="2" applyNumberFormat="1" applyBorder="1" applyAlignment="1">
      <alignment horizontal="center" vertical="center"/>
    </xf>
    <xf numFmtId="168" fontId="2" fillId="0" borderId="0" xfId="2" applyNumberFormat="1" applyAlignment="1">
      <alignment horizontal="center" vertical="center"/>
    </xf>
    <xf numFmtId="0" fontId="2" fillId="0" borderId="12" xfId="2" applyBorder="1"/>
    <xf numFmtId="167" fontId="2" fillId="0" borderId="0" xfId="2" applyNumberFormat="1"/>
    <xf numFmtId="168" fontId="2" fillId="0" borderId="1" xfId="2" applyNumberFormat="1" applyBorder="1" applyAlignment="1">
      <alignment horizontal="center"/>
    </xf>
    <xf numFmtId="167" fontId="2" fillId="0" borderId="1" xfId="2" applyNumberFormat="1" applyBorder="1" applyAlignment="1">
      <alignment horizontal="center"/>
    </xf>
    <xf numFmtId="0" fontId="2" fillId="2" borderId="6" xfId="2" applyFill="1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0" fillId="2" borderId="1" xfId="0" applyFill="1" applyBorder="1"/>
    <xf numFmtId="164" fontId="0" fillId="6" borderId="1" xfId="0" applyNumberFormat="1" applyFill="1" applyBorder="1"/>
    <xf numFmtId="2" fontId="0" fillId="6" borderId="1" xfId="0" applyNumberFormat="1" applyFill="1" applyBorder="1"/>
    <xf numFmtId="165" fontId="0" fillId="6" borderId="1" xfId="0" applyNumberFormat="1" applyFill="1" applyBorder="1"/>
    <xf numFmtId="167" fontId="0" fillId="6" borderId="1" xfId="0" applyNumberFormat="1" applyFill="1" applyBorder="1"/>
    <xf numFmtId="166" fontId="0" fillId="6" borderId="1" xfId="0" applyNumberFormat="1" applyFill="1" applyBorder="1"/>
    <xf numFmtId="164" fontId="0" fillId="7" borderId="1" xfId="0" applyNumberFormat="1" applyFill="1" applyBorder="1"/>
    <xf numFmtId="167" fontId="0" fillId="0" borderId="1" xfId="0" applyNumberFormat="1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/>
    </xf>
    <xf numFmtId="167" fontId="0" fillId="0" borderId="13" xfId="0" applyNumberFormat="1" applyBorder="1" applyAlignment="1">
      <alignment horizontal="center" vertical="center"/>
    </xf>
    <xf numFmtId="167" fontId="0" fillId="0" borderId="14" xfId="0" applyNumberFormat="1" applyBorder="1" applyAlignment="1">
      <alignment horizontal="center" vertical="center"/>
    </xf>
    <xf numFmtId="10" fontId="0" fillId="0" borderId="0" xfId="1" applyNumberFormat="1" applyFont="1"/>
    <xf numFmtId="10" fontId="0" fillId="0" borderId="1" xfId="1" applyNumberFormat="1" applyFont="1" applyBorder="1"/>
    <xf numFmtId="168" fontId="0" fillId="6" borderId="1" xfId="0" applyNumberFormat="1" applyFill="1" applyBorder="1"/>
    <xf numFmtId="168" fontId="0" fillId="7" borderId="1" xfId="0" applyNumberFormat="1" applyFill="1" applyBorder="1"/>
    <xf numFmtId="0" fontId="1" fillId="2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8" fontId="0" fillId="0" borderId="2" xfId="0" applyNumberFormat="1" applyBorder="1" applyAlignment="1">
      <alignment horizontal="center"/>
    </xf>
    <xf numFmtId="168" fontId="0" fillId="0" borderId="4" xfId="0" applyNumberFormat="1" applyBorder="1" applyAlignment="1">
      <alignment horizontal="center"/>
    </xf>
    <xf numFmtId="10" fontId="0" fillId="6" borderId="1" xfId="1" applyNumberFormat="1" applyFont="1" applyFill="1" applyBorder="1"/>
    <xf numFmtId="168" fontId="2" fillId="0" borderId="13" xfId="2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2" fillId="0" borderId="0" xfId="1" applyNumberFormat="1" applyFont="1"/>
    <xf numFmtId="10" fontId="5" fillId="5" borderId="0" xfId="1" applyNumberFormat="1" applyFont="1" applyFill="1" applyAlignment="1">
      <alignment horizontal="center" vertical="center"/>
    </xf>
    <xf numFmtId="0" fontId="2" fillId="0" borderId="0" xfId="2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0" fontId="0" fillId="0" borderId="0" xfId="1" applyNumberFormat="1" applyFont="1"/>
  </cellXfs>
  <cellStyles count="4">
    <cellStyle name="Normal" xfId="0" builtinId="0"/>
    <cellStyle name="Normal 2" xfId="2" xr:uid="{83325AAD-2CA4-4C8D-BA36-2A97D972E960}"/>
    <cellStyle name="Percent" xfId="1" builtinId="5"/>
    <cellStyle name="Percent 2" xfId="3" xr:uid="{F31B9747-51A0-4B7B-9DF5-1BAC49C374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Worcester/Local%20Settings/Temporary%20Internet%20Files/Content.Outlook/VTG4OMAZ/VID%20BL3%20Verification%20Run%205%20and%206%20do%20not%20se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.xom.com\dfs\PAU\PRT_Data\POT\Shared%20Projects\Common\VI-E\Individual%20Test%20Files\Test%20193%20(BL6%20vs%20BL5%20comparison)\BL6_BL5_Comparis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Info"/>
      <sheetName val="Operating Targets"/>
      <sheetName val="Test Summary"/>
      <sheetName val="What if"/>
      <sheetName val="Critical Parameter Summary 1, 2"/>
      <sheetName val="CPS 3, 4"/>
      <sheetName val="CPS 5, 6"/>
      <sheetName val="General Parameters BLB1"/>
      <sheetName val="General Parameters BLB2"/>
      <sheetName val="Shutdowns-Comments"/>
      <sheetName val="BSFC data"/>
      <sheetName val="Summary s"/>
      <sheetName val="Summary Avg"/>
      <sheetName val="Summary Min"/>
      <sheetName val="Summary Max"/>
      <sheetName val="Form"/>
      <sheetName val="Schedule"/>
      <sheetName val="DATA"/>
      <sheetName val="SwRI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D1" t="str">
            <v>BLB3</v>
          </cell>
          <cell r="E1" t="str">
            <v>BLB4</v>
          </cell>
          <cell r="F1" t="str">
            <v>BLB5</v>
          </cell>
          <cell r="H1" t="str">
            <v>BLB7</v>
          </cell>
          <cell r="I1" t="str">
            <v>BLB8</v>
          </cell>
          <cell r="J1" t="str">
            <v>BLB9</v>
          </cell>
          <cell r="L1" t="str">
            <v>Aging</v>
          </cell>
          <cell r="O1" t="str">
            <v>CA3</v>
          </cell>
          <cell r="P1" t="str">
            <v>CA4</v>
          </cell>
          <cell r="Q1" t="str">
            <v>CA5</v>
          </cell>
          <cell r="S1" t="str">
            <v>CA7</v>
          </cell>
          <cell r="T1" t="str">
            <v>CA8</v>
          </cell>
          <cell r="U1" t="str">
            <v>CA9</v>
          </cell>
          <cell r="V1" t="str">
            <v>84 hr Aging</v>
          </cell>
          <cell r="W1" t="str">
            <v>CA32</v>
          </cell>
          <cell r="X1" t="str">
            <v>CA42</v>
          </cell>
          <cell r="Y1" t="str">
            <v>CA52</v>
          </cell>
          <cell r="Z1" t="str">
            <v>CA72</v>
          </cell>
          <cell r="AA1" t="str">
            <v>CA82</v>
          </cell>
          <cell r="AB1" t="str">
            <v>CA92</v>
          </cell>
          <cell r="AC1" t="str">
            <v>BLA3</v>
          </cell>
          <cell r="AD1" t="str">
            <v>BLA4</v>
          </cell>
          <cell r="AE1" t="str">
            <v>BLA5</v>
          </cell>
          <cell r="AG1" t="str">
            <v>BLA7</v>
          </cell>
          <cell r="AH1" t="str">
            <v>BLA8</v>
          </cell>
          <cell r="AI1" t="str">
            <v>BLA9</v>
          </cell>
          <cell r="AJ1" t="str">
            <v>BLB23</v>
          </cell>
          <cell r="AK1" t="str">
            <v>BLB24</v>
          </cell>
          <cell r="AL1" t="str">
            <v>BLB25</v>
          </cell>
          <cell r="AM1" t="str">
            <v>BLB27</v>
          </cell>
          <cell r="AN1" t="str">
            <v>BLB28</v>
          </cell>
          <cell r="AO1" t="str">
            <v>BLB29</v>
          </cell>
        </row>
        <row r="2">
          <cell r="A2" t="str">
            <v>BSFC</v>
          </cell>
          <cell r="D2">
            <v>1.2649110640672122E-4</v>
          </cell>
          <cell r="E2">
            <v>6.3245553203378175E-5</v>
          </cell>
          <cell r="F2">
            <v>1.2247448713917261E-4</v>
          </cell>
          <cell r="H2">
            <v>1.3934369977385648E-3</v>
          </cell>
          <cell r="I2">
            <v>2.5704085278414317E-3</v>
          </cell>
          <cell r="J2">
            <v>6.0138728508896577E-4</v>
          </cell>
          <cell r="L2" t="e">
            <v>#DIV/0!</v>
          </cell>
          <cell r="O2" t="e">
            <v>#DIV/0!</v>
          </cell>
          <cell r="P2" t="e">
            <v>#DIV/0!</v>
          </cell>
          <cell r="Q2" t="e">
            <v>#DIV/0!</v>
          </cell>
          <cell r="S2" t="e">
            <v>#DIV/0!</v>
          </cell>
          <cell r="T2" t="e">
            <v>#DIV/0!</v>
          </cell>
          <cell r="U2" t="e">
            <v>#DIV/0!</v>
          </cell>
          <cell r="V2" t="e">
            <v>#DIV/0!</v>
          </cell>
          <cell r="W2" t="e">
            <v>#DIV/0!</v>
          </cell>
          <cell r="X2" t="e">
            <v>#DIV/0!</v>
          </cell>
          <cell r="Y2" t="e">
            <v>#DIV/0!</v>
          </cell>
          <cell r="Z2" t="e">
            <v>#DIV/0!</v>
          </cell>
          <cell r="AA2" t="e">
            <v>#DIV/0!</v>
          </cell>
          <cell r="AB2" t="e">
            <v>#DIV/0!</v>
          </cell>
          <cell r="AC2" t="e">
            <v>#DIV/0!</v>
          </cell>
          <cell r="AD2" t="e">
            <v>#DIV/0!</v>
          </cell>
          <cell r="AE2" t="e">
            <v>#DIV/0!</v>
          </cell>
          <cell r="AG2" t="e">
            <v>#DIV/0!</v>
          </cell>
          <cell r="AH2" t="e">
            <v>#DIV/0!</v>
          </cell>
          <cell r="AI2" t="e">
            <v>#DIV/0!</v>
          </cell>
          <cell r="AJ2">
            <v>5.1639777949426542E-5</v>
          </cell>
          <cell r="AK2">
            <v>5.4772255750510583E-5</v>
          </cell>
          <cell r="AL2">
            <v>1.264911064067476E-4</v>
          </cell>
          <cell r="AM2">
            <v>9.6419223532791633E-4</v>
          </cell>
          <cell r="AN2">
            <v>2.1789905919943741E-3</v>
          </cell>
          <cell r="AO2">
            <v>4.4721359549996582E-4</v>
          </cell>
        </row>
      </sheetData>
      <sheetData sheetId="12" refreshError="1">
        <row r="1">
          <cell r="D1" t="str">
            <v>BLB3</v>
          </cell>
          <cell r="E1" t="str">
            <v>BLB4</v>
          </cell>
          <cell r="F1" t="str">
            <v>BLB5</v>
          </cell>
          <cell r="H1" t="str">
            <v>BLB7</v>
          </cell>
          <cell r="I1" t="str">
            <v>BLB8</v>
          </cell>
          <cell r="J1" t="str">
            <v>BLB9</v>
          </cell>
          <cell r="L1" t="str">
            <v>Aging</v>
          </cell>
          <cell r="O1" t="str">
            <v>CA3</v>
          </cell>
          <cell r="P1" t="str">
            <v>CA4</v>
          </cell>
          <cell r="Q1" t="str">
            <v>CA5</v>
          </cell>
          <cell r="S1" t="str">
            <v>CA7</v>
          </cell>
          <cell r="T1" t="str">
            <v>CA8</v>
          </cell>
          <cell r="U1" t="str">
            <v>CA9</v>
          </cell>
          <cell r="V1" t="str">
            <v>84 hr Aging</v>
          </cell>
          <cell r="W1" t="str">
            <v>CA32</v>
          </cell>
          <cell r="X1" t="str">
            <v>CA42</v>
          </cell>
          <cell r="Y1" t="str">
            <v>CA52</v>
          </cell>
          <cell r="Z1" t="str">
            <v>CA72</v>
          </cell>
          <cell r="AA1" t="str">
            <v>CA82</v>
          </cell>
          <cell r="AB1" t="str">
            <v>CA92</v>
          </cell>
          <cell r="AC1" t="str">
            <v>BLA3</v>
          </cell>
          <cell r="AD1" t="str">
            <v>BLA4</v>
          </cell>
          <cell r="AE1" t="str">
            <v>BLA5</v>
          </cell>
          <cell r="AG1" t="str">
            <v>BLA7</v>
          </cell>
          <cell r="AH1" t="str">
            <v>BLA8</v>
          </cell>
          <cell r="AI1" t="str">
            <v>BLA9</v>
          </cell>
          <cell r="AJ1" t="str">
            <v>BLB23</v>
          </cell>
          <cell r="AK1" t="str">
            <v>BLB24</v>
          </cell>
          <cell r="AL1" t="str">
            <v>BLB25</v>
          </cell>
          <cell r="AM1" t="str">
            <v>BLB27</v>
          </cell>
          <cell r="AN1" t="str">
            <v>BLB28</v>
          </cell>
          <cell r="AO1" t="str">
            <v>BLB29</v>
          </cell>
        </row>
        <row r="2">
          <cell r="A2" t="str">
            <v>Samples</v>
          </cell>
          <cell r="D2">
            <v>6</v>
          </cell>
          <cell r="E2">
            <v>6</v>
          </cell>
          <cell r="F2">
            <v>6</v>
          </cell>
          <cell r="H2">
            <v>6</v>
          </cell>
          <cell r="I2">
            <v>6</v>
          </cell>
          <cell r="J2">
            <v>6</v>
          </cell>
          <cell r="L2">
            <v>0</v>
          </cell>
          <cell r="O2">
            <v>0</v>
          </cell>
          <cell r="P2">
            <v>0</v>
          </cell>
          <cell r="Q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G2">
            <v>0</v>
          </cell>
          <cell r="AH2">
            <v>0</v>
          </cell>
          <cell r="AI2">
            <v>0</v>
          </cell>
          <cell r="AJ2">
            <v>6</v>
          </cell>
          <cell r="AK2">
            <v>6</v>
          </cell>
          <cell r="AL2">
            <v>6</v>
          </cell>
          <cell r="AM2">
            <v>6</v>
          </cell>
          <cell r="AN2">
            <v>6</v>
          </cell>
          <cell r="AO2">
            <v>6</v>
          </cell>
        </row>
        <row r="3">
          <cell r="A3" t="str">
            <v>SPEED</v>
          </cell>
          <cell r="D3">
            <v>1999.5</v>
          </cell>
          <cell r="E3">
            <v>2000.5</v>
          </cell>
          <cell r="F3">
            <v>1498.6666666666667</v>
          </cell>
          <cell r="H3">
            <v>694.5</v>
          </cell>
          <cell r="I3">
            <v>693.5</v>
          </cell>
          <cell r="J3">
            <v>694.33333333333337</v>
          </cell>
          <cell r="L3" t="e">
            <v>#DIV/0!</v>
          </cell>
          <cell r="O3" t="e">
            <v>#DIV/0!</v>
          </cell>
          <cell r="P3" t="e">
            <v>#DIV/0!</v>
          </cell>
          <cell r="Q3" t="e">
            <v>#DIV/0!</v>
          </cell>
          <cell r="S3" t="e">
            <v>#DIV/0!</v>
          </cell>
          <cell r="T3" t="e">
            <v>#DIV/0!</v>
          </cell>
          <cell r="U3" t="e">
            <v>#DIV/0!</v>
          </cell>
          <cell r="V3" t="e">
            <v>#DIV/0!</v>
          </cell>
          <cell r="W3" t="e">
            <v>#DIV/0!</v>
          </cell>
          <cell r="X3" t="e">
            <v>#DIV/0!</v>
          </cell>
          <cell r="Y3" t="e">
            <v>#DIV/0!</v>
          </cell>
          <cell r="Z3" t="e">
            <v>#DIV/0!</v>
          </cell>
          <cell r="AA3" t="e">
            <v>#DIV/0!</v>
          </cell>
          <cell r="AB3" t="e">
            <v>#DIV/0!</v>
          </cell>
          <cell r="AC3" t="e">
            <v>#DIV/0!</v>
          </cell>
          <cell r="AD3" t="e">
            <v>#DIV/0!</v>
          </cell>
          <cell r="AE3" t="e">
            <v>#DIV/0!</v>
          </cell>
          <cell r="AG3" t="e">
            <v>#DIV/0!</v>
          </cell>
          <cell r="AH3" t="e">
            <v>#DIV/0!</v>
          </cell>
          <cell r="AI3" t="e">
            <v>#DIV/0!</v>
          </cell>
          <cell r="AJ3">
            <v>2000.8333333333333</v>
          </cell>
          <cell r="AK3">
            <v>2000.8333333333333</v>
          </cell>
          <cell r="AL3">
            <v>1498.8333333333333</v>
          </cell>
          <cell r="AM3">
            <v>701.33333333333337</v>
          </cell>
          <cell r="AN3">
            <v>694.83333333333337</v>
          </cell>
          <cell r="AO3">
            <v>694.33333333333337</v>
          </cell>
        </row>
        <row r="4">
          <cell r="A4" t="str">
            <v>HUM</v>
          </cell>
          <cell r="D4">
            <v>11.37</v>
          </cell>
          <cell r="E4">
            <v>11.36</v>
          </cell>
          <cell r="F4">
            <v>11.385</v>
          </cell>
          <cell r="H4">
            <v>11.356666666666667</v>
          </cell>
          <cell r="I4">
            <v>11.348333333333334</v>
          </cell>
          <cell r="J4">
            <v>11.37</v>
          </cell>
          <cell r="L4" t="e">
            <v>#DIV/0!</v>
          </cell>
          <cell r="O4" t="e">
            <v>#DIV/0!</v>
          </cell>
          <cell r="P4" t="e">
            <v>#DIV/0!</v>
          </cell>
          <cell r="Q4" t="e">
            <v>#DIV/0!</v>
          </cell>
          <cell r="S4" t="e">
            <v>#DIV/0!</v>
          </cell>
          <cell r="T4" t="e">
            <v>#DIV/0!</v>
          </cell>
          <cell r="U4" t="e">
            <v>#DIV/0!</v>
          </cell>
          <cell r="V4" t="e">
            <v>#DIV/0!</v>
          </cell>
          <cell r="W4" t="e">
            <v>#DIV/0!</v>
          </cell>
          <cell r="X4" t="e">
            <v>#DIV/0!</v>
          </cell>
          <cell r="Y4" t="e">
            <v>#DIV/0!</v>
          </cell>
          <cell r="Z4" t="e">
            <v>#DIV/0!</v>
          </cell>
          <cell r="AA4" t="e">
            <v>#DIV/0!</v>
          </cell>
          <cell r="AB4" t="e">
            <v>#DIV/0!</v>
          </cell>
          <cell r="AC4" t="e">
            <v>#DIV/0!</v>
          </cell>
          <cell r="AD4" t="e">
            <v>#DIV/0!</v>
          </cell>
          <cell r="AE4" t="e">
            <v>#DIV/0!</v>
          </cell>
          <cell r="AG4" t="e">
            <v>#DIV/0!</v>
          </cell>
          <cell r="AH4" t="e">
            <v>#DIV/0!</v>
          </cell>
          <cell r="AI4" t="e">
            <v>#DIV/0!</v>
          </cell>
          <cell r="AJ4">
            <v>11.391666666666666</v>
          </cell>
          <cell r="AK4">
            <v>11.351666666666665</v>
          </cell>
          <cell r="AL4">
            <v>11.375</v>
          </cell>
          <cell r="AM4">
            <v>11.366666666666667</v>
          </cell>
          <cell r="AN4">
            <v>11.353333333333333</v>
          </cell>
          <cell r="AO4">
            <v>11.383333333333333</v>
          </cell>
        </row>
        <row r="5">
          <cell r="A5" t="str">
            <v>TAAMB</v>
          </cell>
          <cell r="D5">
            <v>27.233333333333334</v>
          </cell>
          <cell r="E5">
            <v>26.966666666666669</v>
          </cell>
          <cell r="F5">
            <v>26.466666666666669</v>
          </cell>
          <cell r="H5">
            <v>26.533333333333331</v>
          </cell>
          <cell r="I5">
            <v>25.950000000000003</v>
          </cell>
          <cell r="J5">
            <v>25.900000000000002</v>
          </cell>
          <cell r="L5" t="e">
            <v>#DIV/0!</v>
          </cell>
          <cell r="O5" t="e">
            <v>#DIV/0!</v>
          </cell>
          <cell r="P5" t="e">
            <v>#DIV/0!</v>
          </cell>
          <cell r="Q5" t="e">
            <v>#DIV/0!</v>
          </cell>
          <cell r="S5" t="e">
            <v>#DIV/0!</v>
          </cell>
          <cell r="T5" t="e">
            <v>#DIV/0!</v>
          </cell>
          <cell r="U5" t="e">
            <v>#DIV/0!</v>
          </cell>
          <cell r="V5" t="e">
            <v>#DIV/0!</v>
          </cell>
          <cell r="W5" t="e">
            <v>#DIV/0!</v>
          </cell>
          <cell r="X5" t="e">
            <v>#DIV/0!</v>
          </cell>
          <cell r="Y5" t="e">
            <v>#DIV/0!</v>
          </cell>
          <cell r="Z5" t="e">
            <v>#DIV/0!</v>
          </cell>
          <cell r="AA5" t="e">
            <v>#DIV/0!</v>
          </cell>
          <cell r="AB5" t="e">
            <v>#DIV/0!</v>
          </cell>
          <cell r="AC5" t="e">
            <v>#DIV/0!</v>
          </cell>
          <cell r="AD5" t="e">
            <v>#DIV/0!</v>
          </cell>
          <cell r="AE5" t="e">
            <v>#DIV/0!</v>
          </cell>
          <cell r="AG5" t="e">
            <v>#DIV/0!</v>
          </cell>
          <cell r="AH5" t="e">
            <v>#DIV/0!</v>
          </cell>
          <cell r="AI5" t="e">
            <v>#DIV/0!</v>
          </cell>
          <cell r="AJ5">
            <v>25.566666666666666</v>
          </cell>
          <cell r="AK5">
            <v>25.75</v>
          </cell>
          <cell r="AL5">
            <v>25.849999999999998</v>
          </cell>
          <cell r="AM5">
            <v>26.183333333333334</v>
          </cell>
          <cell r="AN5">
            <v>26.666666666666668</v>
          </cell>
          <cell r="AO5">
            <v>26.966666666666665</v>
          </cell>
        </row>
        <row r="6">
          <cell r="A6" t="str">
            <v>PEOIL</v>
          </cell>
          <cell r="D6">
            <v>187.63333333333333</v>
          </cell>
          <cell r="E6">
            <v>263.23333333333335</v>
          </cell>
          <cell r="F6">
            <v>176.04999999999998</v>
          </cell>
          <cell r="H6">
            <v>104.56666666666666</v>
          </cell>
          <cell r="I6">
            <v>335.95</v>
          </cell>
          <cell r="J6">
            <v>102.53333333333335</v>
          </cell>
          <cell r="L6" t="e">
            <v>#DIV/0!</v>
          </cell>
          <cell r="O6" t="e">
            <v>#DIV/0!</v>
          </cell>
          <cell r="P6" t="e">
            <v>#DIV/0!</v>
          </cell>
          <cell r="Q6" t="e">
            <v>#DIV/0!</v>
          </cell>
          <cell r="S6" t="e">
            <v>#DIV/0!</v>
          </cell>
          <cell r="T6" t="e">
            <v>#DIV/0!</v>
          </cell>
          <cell r="U6" t="e">
            <v>#DIV/0!</v>
          </cell>
          <cell r="V6" t="e">
            <v>#DIV/0!</v>
          </cell>
          <cell r="W6" t="e">
            <v>#DIV/0!</v>
          </cell>
          <cell r="X6" t="e">
            <v>#DIV/0!</v>
          </cell>
          <cell r="Y6" t="e">
            <v>#DIV/0!</v>
          </cell>
          <cell r="Z6" t="e">
            <v>#DIV/0!</v>
          </cell>
          <cell r="AA6" t="e">
            <v>#DIV/0!</v>
          </cell>
          <cell r="AB6" t="e">
            <v>#DIV/0!</v>
          </cell>
          <cell r="AC6" t="e">
            <v>#DIV/0!</v>
          </cell>
          <cell r="AD6" t="e">
            <v>#DIV/0!</v>
          </cell>
          <cell r="AE6" t="e">
            <v>#DIV/0!</v>
          </cell>
          <cell r="AG6" t="e">
            <v>#DIV/0!</v>
          </cell>
          <cell r="AH6" t="e">
            <v>#DIV/0!</v>
          </cell>
          <cell r="AI6" t="e">
            <v>#DIV/0!</v>
          </cell>
          <cell r="AJ6">
            <v>188.45000000000002</v>
          </cell>
          <cell r="AK6">
            <v>262.83333333333331</v>
          </cell>
          <cell r="AL6">
            <v>175.4</v>
          </cell>
          <cell r="AM6">
            <v>105.48333333333333</v>
          </cell>
          <cell r="AN6">
            <v>339.59999999999997</v>
          </cell>
          <cell r="AO6">
            <v>103.16666666666667</v>
          </cell>
        </row>
        <row r="7">
          <cell r="A7" t="str">
            <v>PFUEL-MM</v>
          </cell>
          <cell r="D7">
            <v>105.43333333333332</v>
          </cell>
          <cell r="E7">
            <v>105.41666666666664</v>
          </cell>
          <cell r="F7">
            <v>106.14999999999999</v>
          </cell>
          <cell r="H7">
            <v>107.69999999999999</v>
          </cell>
          <cell r="I7">
            <v>108.05000000000001</v>
          </cell>
          <cell r="J7">
            <v>108.43333333333334</v>
          </cell>
          <cell r="L7" t="e">
            <v>#DIV/0!</v>
          </cell>
          <cell r="O7" t="e">
            <v>#DIV/0!</v>
          </cell>
          <cell r="P7" t="e">
            <v>#DIV/0!</v>
          </cell>
          <cell r="Q7" t="e">
            <v>#DIV/0!</v>
          </cell>
          <cell r="S7" t="e">
            <v>#DIV/0!</v>
          </cell>
          <cell r="T7" t="e">
            <v>#DIV/0!</v>
          </cell>
          <cell r="U7" t="e">
            <v>#DIV/0!</v>
          </cell>
          <cell r="V7" t="e">
            <v>#DIV/0!</v>
          </cell>
          <cell r="W7" t="e">
            <v>#DIV/0!</v>
          </cell>
          <cell r="X7" t="e">
            <v>#DIV/0!</v>
          </cell>
          <cell r="Y7" t="e">
            <v>#DIV/0!</v>
          </cell>
          <cell r="Z7" t="e">
            <v>#DIV/0!</v>
          </cell>
          <cell r="AA7" t="e">
            <v>#DIV/0!</v>
          </cell>
          <cell r="AB7" t="e">
            <v>#DIV/0!</v>
          </cell>
          <cell r="AC7" t="e">
            <v>#DIV/0!</v>
          </cell>
          <cell r="AD7" t="e">
            <v>#DIV/0!</v>
          </cell>
          <cell r="AE7" t="e">
            <v>#DIV/0!</v>
          </cell>
          <cell r="AG7" t="e">
            <v>#DIV/0!</v>
          </cell>
          <cell r="AH7" t="e">
            <v>#DIV/0!</v>
          </cell>
          <cell r="AI7" t="e">
            <v>#DIV/0!</v>
          </cell>
          <cell r="AJ7">
            <v>108.43333333333334</v>
          </cell>
          <cell r="AK7">
            <v>110.23333333333333</v>
          </cell>
          <cell r="AL7">
            <v>110.28333333333332</v>
          </cell>
          <cell r="AM7">
            <v>111.53333333333335</v>
          </cell>
          <cell r="AN7">
            <v>110.81666666666666</v>
          </cell>
          <cell r="AO7">
            <v>111.11666666666667</v>
          </cell>
        </row>
        <row r="8">
          <cell r="A8" t="str">
            <v>PFUEL</v>
          </cell>
          <cell r="D8">
            <v>404.16666666666669</v>
          </cell>
          <cell r="E8">
            <v>404.9666666666667</v>
          </cell>
          <cell r="F8">
            <v>405.33333333333331</v>
          </cell>
          <cell r="H8">
            <v>405.91666666666669</v>
          </cell>
          <cell r="I8">
            <v>406.34999999999997</v>
          </cell>
          <cell r="J8">
            <v>405.64999999999992</v>
          </cell>
          <cell r="L8" t="e">
            <v>#DIV/0!</v>
          </cell>
          <cell r="O8" t="e">
            <v>#DIV/0!</v>
          </cell>
          <cell r="P8" t="e">
            <v>#DIV/0!</v>
          </cell>
          <cell r="Q8" t="e">
            <v>#DIV/0!</v>
          </cell>
          <cell r="S8" t="e">
            <v>#DIV/0!</v>
          </cell>
          <cell r="T8" t="e">
            <v>#DIV/0!</v>
          </cell>
          <cell r="U8" t="e">
            <v>#DIV/0!</v>
          </cell>
          <cell r="V8" t="e">
            <v>#DIV/0!</v>
          </cell>
          <cell r="W8" t="e">
            <v>#DIV/0!</v>
          </cell>
          <cell r="X8" t="e">
            <v>#DIV/0!</v>
          </cell>
          <cell r="Y8" t="e">
            <v>#DIV/0!</v>
          </cell>
          <cell r="Z8" t="e">
            <v>#DIV/0!</v>
          </cell>
          <cell r="AA8" t="e">
            <v>#DIV/0!</v>
          </cell>
          <cell r="AB8" t="e">
            <v>#DIV/0!</v>
          </cell>
          <cell r="AC8" t="e">
            <v>#DIV/0!</v>
          </cell>
          <cell r="AD8" t="e">
            <v>#DIV/0!</v>
          </cell>
          <cell r="AE8" t="e">
            <v>#DIV/0!</v>
          </cell>
          <cell r="AG8" t="e">
            <v>#DIV/0!</v>
          </cell>
          <cell r="AH8" t="e">
            <v>#DIV/0!</v>
          </cell>
          <cell r="AI8" t="e">
            <v>#DIV/0!</v>
          </cell>
          <cell r="AJ8">
            <v>405.18333333333334</v>
          </cell>
          <cell r="AK8">
            <v>405.29999999999995</v>
          </cell>
          <cell r="AL8">
            <v>405.38333333333327</v>
          </cell>
          <cell r="AM8">
            <v>405.7166666666667</v>
          </cell>
          <cell r="AN8">
            <v>406.34999999999997</v>
          </cell>
          <cell r="AO8">
            <v>405.61666666666673</v>
          </cell>
        </row>
        <row r="9">
          <cell r="A9" t="str">
            <v>PMAP</v>
          </cell>
          <cell r="D9">
            <v>58.241666666666674</v>
          </cell>
          <cell r="E9">
            <v>57.895000000000003</v>
          </cell>
          <cell r="F9">
            <v>59.706666666666671</v>
          </cell>
          <cell r="H9">
            <v>35.520000000000003</v>
          </cell>
          <cell r="I9">
            <v>36.79</v>
          </cell>
          <cell r="J9">
            <v>41.206666666666671</v>
          </cell>
          <cell r="L9" t="e">
            <v>#DIV/0!</v>
          </cell>
          <cell r="O9" t="e">
            <v>#DIV/0!</v>
          </cell>
          <cell r="P9" t="e">
            <v>#DIV/0!</v>
          </cell>
          <cell r="Q9" t="e">
            <v>#DIV/0!</v>
          </cell>
          <cell r="S9" t="e">
            <v>#DIV/0!</v>
          </cell>
          <cell r="T9" t="e">
            <v>#DIV/0!</v>
          </cell>
          <cell r="U9" t="e">
            <v>#DIV/0!</v>
          </cell>
          <cell r="V9" t="e">
            <v>#DIV/0!</v>
          </cell>
          <cell r="W9" t="e">
            <v>#DIV/0!</v>
          </cell>
          <cell r="X9" t="e">
            <v>#DIV/0!</v>
          </cell>
          <cell r="Y9" t="e">
            <v>#DIV/0!</v>
          </cell>
          <cell r="Z9" t="e">
            <v>#DIV/0!</v>
          </cell>
          <cell r="AA9" t="e">
            <v>#DIV/0!</v>
          </cell>
          <cell r="AB9" t="e">
            <v>#DIV/0!</v>
          </cell>
          <cell r="AC9" t="e">
            <v>#DIV/0!</v>
          </cell>
          <cell r="AD9" t="e">
            <v>#DIV/0!</v>
          </cell>
          <cell r="AE9" t="e">
            <v>#DIV/0!</v>
          </cell>
          <cell r="AG9" t="e">
            <v>#DIV/0!</v>
          </cell>
          <cell r="AH9" t="e">
            <v>#DIV/0!</v>
          </cell>
          <cell r="AI9" t="e">
            <v>#DIV/0!</v>
          </cell>
          <cell r="AJ9">
            <v>58.441666666666663</v>
          </cell>
          <cell r="AK9">
            <v>57.903333333333336</v>
          </cell>
          <cell r="AL9">
            <v>59.809999999999981</v>
          </cell>
          <cell r="AM9">
            <v>35.418333333333329</v>
          </cell>
          <cell r="AN9">
            <v>36.598333333333336</v>
          </cell>
          <cell r="AO9">
            <v>41.19166666666667</v>
          </cell>
        </row>
        <row r="10">
          <cell r="A10" t="str">
            <v>PEBP</v>
          </cell>
          <cell r="D10">
            <v>104.985</v>
          </cell>
          <cell r="E10">
            <v>104.99666666666667</v>
          </cell>
          <cell r="F10">
            <v>104.97166666666668</v>
          </cell>
          <cell r="H10">
            <v>104.00666666666666</v>
          </cell>
          <cell r="I10">
            <v>103.98833333333333</v>
          </cell>
          <cell r="J10">
            <v>104.01166666666667</v>
          </cell>
          <cell r="L10" t="e">
            <v>#DIV/0!</v>
          </cell>
          <cell r="O10" t="e">
            <v>#DIV/0!</v>
          </cell>
          <cell r="P10" t="e">
            <v>#DIV/0!</v>
          </cell>
          <cell r="Q10" t="e">
            <v>#DIV/0!</v>
          </cell>
          <cell r="S10" t="e">
            <v>#DIV/0!</v>
          </cell>
          <cell r="T10" t="e">
            <v>#DIV/0!</v>
          </cell>
          <cell r="U10" t="e">
            <v>#DIV/0!</v>
          </cell>
          <cell r="V10" t="e">
            <v>#DIV/0!</v>
          </cell>
          <cell r="W10" t="e">
            <v>#DIV/0!</v>
          </cell>
          <cell r="X10" t="e">
            <v>#DIV/0!</v>
          </cell>
          <cell r="Y10" t="e">
            <v>#DIV/0!</v>
          </cell>
          <cell r="Z10" t="e">
            <v>#DIV/0!</v>
          </cell>
          <cell r="AA10" t="e">
            <v>#DIV/0!</v>
          </cell>
          <cell r="AB10" t="e">
            <v>#DIV/0!</v>
          </cell>
          <cell r="AC10" t="e">
            <v>#DIV/0!</v>
          </cell>
          <cell r="AD10" t="e">
            <v>#DIV/0!</v>
          </cell>
          <cell r="AE10" t="e">
            <v>#DIV/0!</v>
          </cell>
          <cell r="AG10" t="e">
            <v>#DIV/0!</v>
          </cell>
          <cell r="AH10" t="e">
            <v>#DIV/0!</v>
          </cell>
          <cell r="AI10" t="e">
            <v>#DIV/0!</v>
          </cell>
          <cell r="AJ10">
            <v>105.00666666666667</v>
          </cell>
          <cell r="AK10">
            <v>105.00166666666667</v>
          </cell>
          <cell r="AL10">
            <v>104.99499999999999</v>
          </cell>
          <cell r="AM10">
            <v>104.03666666666668</v>
          </cell>
          <cell r="AN10">
            <v>103.99833333333333</v>
          </cell>
          <cell r="AO10">
            <v>104.03166666666668</v>
          </cell>
        </row>
        <row r="11">
          <cell r="A11" t="str">
            <v>TINT</v>
          </cell>
          <cell r="D11">
            <v>29</v>
          </cell>
          <cell r="E11">
            <v>29</v>
          </cell>
          <cell r="F11">
            <v>29</v>
          </cell>
          <cell r="H11">
            <v>29.016666666666666</v>
          </cell>
          <cell r="I11">
            <v>29</v>
          </cell>
          <cell r="J11">
            <v>29</v>
          </cell>
          <cell r="L11" t="e">
            <v>#DIV/0!</v>
          </cell>
          <cell r="O11" t="e">
            <v>#DIV/0!</v>
          </cell>
          <cell r="P11" t="e">
            <v>#DIV/0!</v>
          </cell>
          <cell r="Q11" t="e">
            <v>#DIV/0!</v>
          </cell>
          <cell r="S11" t="e">
            <v>#DIV/0!</v>
          </cell>
          <cell r="T11" t="e">
            <v>#DIV/0!</v>
          </cell>
          <cell r="U11" t="e">
            <v>#DIV/0!</v>
          </cell>
          <cell r="V11" t="e">
            <v>#DIV/0!</v>
          </cell>
          <cell r="W11" t="e">
            <v>#DIV/0!</v>
          </cell>
          <cell r="X11" t="e">
            <v>#DIV/0!</v>
          </cell>
          <cell r="Y11" t="e">
            <v>#DIV/0!</v>
          </cell>
          <cell r="Z11" t="e">
            <v>#DIV/0!</v>
          </cell>
          <cell r="AA11" t="e">
            <v>#DIV/0!</v>
          </cell>
          <cell r="AB11" t="e">
            <v>#DIV/0!</v>
          </cell>
          <cell r="AC11" t="e">
            <v>#DIV/0!</v>
          </cell>
          <cell r="AD11" t="e">
            <v>#DIV/0!</v>
          </cell>
          <cell r="AE11" t="e">
            <v>#DIV/0!</v>
          </cell>
          <cell r="AG11" t="e">
            <v>#DIV/0!</v>
          </cell>
          <cell r="AH11" t="e">
            <v>#DIV/0!</v>
          </cell>
          <cell r="AI11" t="e">
            <v>#DIV/0!</v>
          </cell>
          <cell r="AJ11">
            <v>29</v>
          </cell>
          <cell r="AK11">
            <v>29</v>
          </cell>
          <cell r="AL11">
            <v>29</v>
          </cell>
          <cell r="AM11">
            <v>29</v>
          </cell>
          <cell r="AN11">
            <v>29</v>
          </cell>
          <cell r="AO11">
            <v>29.95</v>
          </cell>
        </row>
        <row r="12">
          <cell r="A12" t="str">
            <v>TCOOL_IN</v>
          </cell>
          <cell r="D12">
            <v>109</v>
          </cell>
          <cell r="E12">
            <v>65.016666666666666</v>
          </cell>
          <cell r="F12">
            <v>108.93333333333334</v>
          </cell>
          <cell r="H12">
            <v>108.95</v>
          </cell>
          <cell r="I12">
            <v>35</v>
          </cell>
          <cell r="J12">
            <v>108.98333333333335</v>
          </cell>
          <cell r="L12" t="e">
            <v>#DIV/0!</v>
          </cell>
          <cell r="O12" t="e">
            <v>#DIV/0!</v>
          </cell>
          <cell r="P12" t="e">
            <v>#DIV/0!</v>
          </cell>
          <cell r="Q12" t="e">
            <v>#DIV/0!</v>
          </cell>
          <cell r="S12" t="e">
            <v>#DIV/0!</v>
          </cell>
          <cell r="T12" t="e">
            <v>#DIV/0!</v>
          </cell>
          <cell r="U12" t="e">
            <v>#DIV/0!</v>
          </cell>
          <cell r="V12" t="e">
            <v>#DIV/0!</v>
          </cell>
          <cell r="W12" t="e">
            <v>#DIV/0!</v>
          </cell>
          <cell r="X12" t="e">
            <v>#DIV/0!</v>
          </cell>
          <cell r="Y12" t="e">
            <v>#DIV/0!</v>
          </cell>
          <cell r="Z12" t="e">
            <v>#DIV/0!</v>
          </cell>
          <cell r="AA12" t="e">
            <v>#DIV/0!</v>
          </cell>
          <cell r="AB12" t="e">
            <v>#DIV/0!</v>
          </cell>
          <cell r="AC12" t="e">
            <v>#DIV/0!</v>
          </cell>
          <cell r="AD12" t="e">
            <v>#DIV/0!</v>
          </cell>
          <cell r="AE12" t="e">
            <v>#DIV/0!</v>
          </cell>
          <cell r="AG12" t="e">
            <v>#DIV/0!</v>
          </cell>
          <cell r="AH12" t="e">
            <v>#DIV/0!</v>
          </cell>
          <cell r="AI12" t="e">
            <v>#DIV/0!</v>
          </cell>
          <cell r="AJ12">
            <v>109.03333333333332</v>
          </cell>
          <cell r="AK12">
            <v>64.966666666666654</v>
          </cell>
          <cell r="AL12">
            <v>108.96666666666665</v>
          </cell>
          <cell r="AM12">
            <v>108.96666666666665</v>
          </cell>
          <cell r="AN12">
            <v>35</v>
          </cell>
          <cell r="AO12">
            <v>109.05000000000001</v>
          </cell>
        </row>
        <row r="13">
          <cell r="A13" t="str">
            <v>TCOOL_OUT</v>
          </cell>
          <cell r="D13">
            <v>113.61666666666666</v>
          </cell>
          <cell r="E13">
            <v>69.816666666666677</v>
          </cell>
          <cell r="F13">
            <v>113.03333333333335</v>
          </cell>
          <cell r="H13">
            <v>110.56666666666666</v>
          </cell>
          <cell r="I13">
            <v>36.85</v>
          </cell>
          <cell r="J13">
            <v>110.78333333333332</v>
          </cell>
          <cell r="L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S13" t="e">
            <v>#DIV/0!</v>
          </cell>
          <cell r="T13" t="e">
            <v>#DIV/0!</v>
          </cell>
          <cell r="U13" t="e">
            <v>#DIV/0!</v>
          </cell>
          <cell r="V13" t="e">
            <v>#DIV/0!</v>
          </cell>
          <cell r="W13" t="e">
            <v>#DIV/0!</v>
          </cell>
          <cell r="X13" t="e">
            <v>#DIV/0!</v>
          </cell>
          <cell r="Y13" t="e">
            <v>#DIV/0!</v>
          </cell>
          <cell r="Z13" t="e">
            <v>#DIV/0!</v>
          </cell>
          <cell r="AA13" t="e">
            <v>#DIV/0!</v>
          </cell>
          <cell r="AB13" t="e">
            <v>#DIV/0!</v>
          </cell>
          <cell r="AC13" t="e">
            <v>#DIV/0!</v>
          </cell>
          <cell r="AD13" t="e">
            <v>#DIV/0!</v>
          </cell>
          <cell r="AE13" t="e">
            <v>#DIV/0!</v>
          </cell>
          <cell r="AG13" t="e">
            <v>#DIV/0!</v>
          </cell>
          <cell r="AH13" t="e">
            <v>#DIV/0!</v>
          </cell>
          <cell r="AI13" t="e">
            <v>#DIV/0!</v>
          </cell>
          <cell r="AJ13">
            <v>113.66666666666669</v>
          </cell>
          <cell r="AK13">
            <v>69.833333333333329</v>
          </cell>
          <cell r="AL13">
            <v>113.08333333333336</v>
          </cell>
          <cell r="AM13">
            <v>110.63333333333334</v>
          </cell>
          <cell r="AN13">
            <v>36.849999999999994</v>
          </cell>
          <cell r="AO13">
            <v>110.8</v>
          </cell>
        </row>
        <row r="14">
          <cell r="A14" t="str">
            <v>TFUEL-IN</v>
          </cell>
          <cell r="D14">
            <v>22</v>
          </cell>
          <cell r="E14">
            <v>22</v>
          </cell>
          <cell r="F14">
            <v>22</v>
          </cell>
          <cell r="H14">
            <v>22</v>
          </cell>
          <cell r="I14">
            <v>22</v>
          </cell>
          <cell r="J14">
            <v>22</v>
          </cell>
          <cell r="L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S14" t="e">
            <v>#DIV/0!</v>
          </cell>
          <cell r="T14" t="e">
            <v>#DIV/0!</v>
          </cell>
          <cell r="U14" t="e">
            <v>#DIV/0!</v>
          </cell>
          <cell r="V14" t="e">
            <v>#DIV/0!</v>
          </cell>
          <cell r="W14" t="e">
            <v>#DIV/0!</v>
          </cell>
          <cell r="X14" t="e">
            <v>#DIV/0!</v>
          </cell>
          <cell r="Y14" t="e">
            <v>#DIV/0!</v>
          </cell>
          <cell r="Z14" t="e">
            <v>#DIV/0!</v>
          </cell>
          <cell r="AA14" t="e">
            <v>#DIV/0!</v>
          </cell>
          <cell r="AB14" t="e">
            <v>#DIV/0!</v>
          </cell>
          <cell r="AC14" t="e">
            <v>#DIV/0!</v>
          </cell>
          <cell r="AD14" t="e">
            <v>#DIV/0!</v>
          </cell>
          <cell r="AE14" t="e">
            <v>#DIV/0!</v>
          </cell>
          <cell r="AG14" t="e">
            <v>#DIV/0!</v>
          </cell>
          <cell r="AH14" t="e">
            <v>#DIV/0!</v>
          </cell>
          <cell r="AI14" t="e">
            <v>#DIV/0!</v>
          </cell>
          <cell r="AJ14">
            <v>22</v>
          </cell>
          <cell r="AK14">
            <v>22</v>
          </cell>
          <cell r="AL14">
            <v>22</v>
          </cell>
          <cell r="AM14">
            <v>22</v>
          </cell>
          <cell r="AN14">
            <v>22</v>
          </cell>
          <cell r="AO14">
            <v>22</v>
          </cell>
        </row>
        <row r="15">
          <cell r="A15" t="str">
            <v>TOIL-SUMP</v>
          </cell>
          <cell r="D15">
            <v>112.2</v>
          </cell>
          <cell r="E15">
            <v>57.93333333333333</v>
          </cell>
          <cell r="F15">
            <v>114.46666666666665</v>
          </cell>
          <cell r="H15">
            <v>117.58333333333333</v>
          </cell>
          <cell r="I15">
            <v>32.766666666666666</v>
          </cell>
          <cell r="J15">
            <v>117.43333333333334</v>
          </cell>
          <cell r="L15" t="e">
            <v>#DIV/0!</v>
          </cell>
          <cell r="O15" t="e">
            <v>#DIV/0!</v>
          </cell>
          <cell r="P15" t="e">
            <v>#DIV/0!</v>
          </cell>
          <cell r="Q15" t="e">
            <v>#DIV/0!</v>
          </cell>
          <cell r="S15" t="e">
            <v>#DIV/0!</v>
          </cell>
          <cell r="T15" t="e">
            <v>#DIV/0!</v>
          </cell>
          <cell r="U15" t="e">
            <v>#DIV/0!</v>
          </cell>
          <cell r="V15" t="e">
            <v>#DIV/0!</v>
          </cell>
          <cell r="W15" t="e">
            <v>#DIV/0!</v>
          </cell>
          <cell r="X15" t="e">
            <v>#DIV/0!</v>
          </cell>
          <cell r="Y15" t="e">
            <v>#DIV/0!</v>
          </cell>
          <cell r="Z15" t="e">
            <v>#DIV/0!</v>
          </cell>
          <cell r="AA15" t="e">
            <v>#DIV/0!</v>
          </cell>
          <cell r="AB15" t="e">
            <v>#DIV/0!</v>
          </cell>
          <cell r="AC15" t="e">
            <v>#DIV/0!</v>
          </cell>
          <cell r="AD15" t="e">
            <v>#DIV/0!</v>
          </cell>
          <cell r="AE15" t="e">
            <v>#DIV/0!</v>
          </cell>
          <cell r="AG15" t="e">
            <v>#DIV/0!</v>
          </cell>
          <cell r="AH15" t="e">
            <v>#DIV/0!</v>
          </cell>
          <cell r="AI15" t="e">
            <v>#DIV/0!</v>
          </cell>
          <cell r="AJ15">
            <v>112.56666666666668</v>
          </cell>
          <cell r="AK15">
            <v>57.883333333333326</v>
          </cell>
          <cell r="AL15">
            <v>114.56666666666666</v>
          </cell>
          <cell r="AM15">
            <v>117.56666666666666</v>
          </cell>
          <cell r="AN15">
            <v>32.633333333333333</v>
          </cell>
          <cell r="AO15">
            <v>117.03333333333332</v>
          </cell>
        </row>
        <row r="16">
          <cell r="A16" t="str">
            <v>TEOIL</v>
          </cell>
          <cell r="D16">
            <v>114.98333333333333</v>
          </cell>
          <cell r="E16">
            <v>64.983333333333334</v>
          </cell>
          <cell r="F16">
            <v>114.96666666666665</v>
          </cell>
          <cell r="H16">
            <v>115.01666666666667</v>
          </cell>
          <cell r="I16">
            <v>35.033333333333339</v>
          </cell>
          <cell r="J16">
            <v>114.89999999999999</v>
          </cell>
          <cell r="L16" t="e">
            <v>#DIV/0!</v>
          </cell>
          <cell r="O16" t="e">
            <v>#DIV/0!</v>
          </cell>
          <cell r="P16" t="e">
            <v>#DIV/0!</v>
          </cell>
          <cell r="Q16" t="e">
            <v>#DIV/0!</v>
          </cell>
          <cell r="S16" t="e">
            <v>#DIV/0!</v>
          </cell>
          <cell r="T16" t="e">
            <v>#DIV/0!</v>
          </cell>
          <cell r="U16" t="e">
            <v>#DIV/0!</v>
          </cell>
          <cell r="V16" t="e">
            <v>#DIV/0!</v>
          </cell>
          <cell r="W16" t="e">
            <v>#DIV/0!</v>
          </cell>
          <cell r="X16" t="e">
            <v>#DIV/0!</v>
          </cell>
          <cell r="Y16" t="e">
            <v>#DIV/0!</v>
          </cell>
          <cell r="Z16" t="e">
            <v>#DIV/0!</v>
          </cell>
          <cell r="AA16" t="e">
            <v>#DIV/0!</v>
          </cell>
          <cell r="AB16" t="e">
            <v>#DIV/0!</v>
          </cell>
          <cell r="AC16" t="e">
            <v>#DIV/0!</v>
          </cell>
          <cell r="AD16" t="e">
            <v>#DIV/0!</v>
          </cell>
          <cell r="AE16" t="e">
            <v>#DIV/0!</v>
          </cell>
          <cell r="AG16" t="e">
            <v>#DIV/0!</v>
          </cell>
          <cell r="AH16" t="e">
            <v>#DIV/0!</v>
          </cell>
          <cell r="AI16" t="e">
            <v>#DIV/0!</v>
          </cell>
          <cell r="AJ16">
            <v>114.96666666666665</v>
          </cell>
          <cell r="AK16">
            <v>64.983333333333334</v>
          </cell>
          <cell r="AL16">
            <v>114.95</v>
          </cell>
          <cell r="AM16">
            <v>115.03333333333335</v>
          </cell>
          <cell r="AN16">
            <v>35.016666666666666</v>
          </cell>
          <cell r="AO16">
            <v>115.01666666666667</v>
          </cell>
        </row>
        <row r="17">
          <cell r="A17" t="str">
            <v>TORQUE</v>
          </cell>
          <cell r="D17">
            <v>104.98500000000001</v>
          </cell>
          <cell r="E17">
            <v>105.01666666666669</v>
          </cell>
          <cell r="F17">
            <v>104.99166666666667</v>
          </cell>
          <cell r="H17">
            <v>20.008333333333336</v>
          </cell>
          <cell r="I17">
            <v>19.988333333333333</v>
          </cell>
          <cell r="J17">
            <v>39.98833333333333</v>
          </cell>
          <cell r="L17" t="e">
            <v>#DIV/0!</v>
          </cell>
          <cell r="O17" t="e">
            <v>#DIV/0!</v>
          </cell>
          <cell r="P17" t="e">
            <v>#DIV/0!</v>
          </cell>
          <cell r="Q17" t="e">
            <v>#DIV/0!</v>
          </cell>
          <cell r="S17" t="e">
            <v>#DIV/0!</v>
          </cell>
          <cell r="T17" t="e">
            <v>#DIV/0!</v>
          </cell>
          <cell r="U17" t="e">
            <v>#DIV/0!</v>
          </cell>
          <cell r="V17" t="e">
            <v>#DIV/0!</v>
          </cell>
          <cell r="W17" t="e">
            <v>#DIV/0!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e">
            <v>#DIV/0!</v>
          </cell>
          <cell r="AC17" t="e">
            <v>#DIV/0!</v>
          </cell>
          <cell r="AD17" t="e">
            <v>#DIV/0!</v>
          </cell>
          <cell r="AE17" t="e">
            <v>#DIV/0!</v>
          </cell>
          <cell r="AG17" t="e">
            <v>#DIV/0!</v>
          </cell>
          <cell r="AH17" t="e">
            <v>#DIV/0!</v>
          </cell>
          <cell r="AI17" t="e">
            <v>#DIV/0!</v>
          </cell>
          <cell r="AJ17">
            <v>105.01833333333332</v>
          </cell>
          <cell r="AK17">
            <v>105</v>
          </cell>
          <cell r="AL17">
            <v>104.99333333333334</v>
          </cell>
          <cell r="AM17">
            <v>20.056666666666668</v>
          </cell>
          <cell r="AN17">
            <v>19.995000000000001</v>
          </cell>
          <cell r="AO17">
            <v>40.00333333333333</v>
          </cell>
        </row>
        <row r="18">
          <cell r="A18" t="str">
            <v>BARO</v>
          </cell>
          <cell r="D18">
            <v>98.233333333333334</v>
          </cell>
          <cell r="E18">
            <v>98.283333333333317</v>
          </cell>
          <cell r="F18">
            <v>98.383333333333326</v>
          </cell>
          <cell r="H18">
            <v>98.399999999999991</v>
          </cell>
          <cell r="I18">
            <v>98.433333333333337</v>
          </cell>
          <cell r="J18">
            <v>98.449999999999989</v>
          </cell>
          <cell r="L18" t="e">
            <v>#DIV/0!</v>
          </cell>
          <cell r="O18" t="e">
            <v>#DIV/0!</v>
          </cell>
          <cell r="P18" t="e">
            <v>#DIV/0!</v>
          </cell>
          <cell r="Q18" t="e">
            <v>#DIV/0!</v>
          </cell>
          <cell r="S18" t="e">
            <v>#DIV/0!</v>
          </cell>
          <cell r="T18" t="e">
            <v>#DIV/0!</v>
          </cell>
          <cell r="U18" t="e">
            <v>#DIV/0!</v>
          </cell>
          <cell r="V18" t="e">
            <v>#DIV/0!</v>
          </cell>
          <cell r="W18" t="e">
            <v>#DIV/0!</v>
          </cell>
          <cell r="X18" t="e">
            <v>#DIV/0!</v>
          </cell>
          <cell r="Y18" t="e">
            <v>#DIV/0!</v>
          </cell>
          <cell r="Z18" t="e">
            <v>#DIV/0!</v>
          </cell>
          <cell r="AA18" t="e">
            <v>#DIV/0!</v>
          </cell>
          <cell r="AB18" t="e">
            <v>#DIV/0!</v>
          </cell>
          <cell r="AC18" t="e">
            <v>#DIV/0!</v>
          </cell>
          <cell r="AD18" t="e">
            <v>#DIV/0!</v>
          </cell>
          <cell r="AE18" t="e">
            <v>#DIV/0!</v>
          </cell>
          <cell r="AG18" t="e">
            <v>#DIV/0!</v>
          </cell>
          <cell r="AH18" t="e">
            <v>#DIV/0!</v>
          </cell>
          <cell r="AI18" t="e">
            <v>#DIV/0!</v>
          </cell>
          <cell r="AJ18">
            <v>98.416666666666671</v>
          </cell>
          <cell r="AK18">
            <v>98.483333333333334</v>
          </cell>
          <cell r="AL18">
            <v>98.483333333333334</v>
          </cell>
          <cell r="AM18">
            <v>98.5</v>
          </cell>
          <cell r="AN18">
            <v>98.333333333333329</v>
          </cell>
          <cell r="AO18">
            <v>98.233333333333334</v>
          </cell>
        </row>
        <row r="19">
          <cell r="A19" t="str">
            <v>PINT</v>
          </cell>
          <cell r="D19">
            <v>5.0499999999999996E-2</v>
          </cell>
          <cell r="E19">
            <v>4.9999999999999996E-2</v>
          </cell>
          <cell r="F19">
            <v>5.0833333333333335E-2</v>
          </cell>
          <cell r="H19">
            <v>4.9833333333333334E-2</v>
          </cell>
          <cell r="I19">
            <v>4.9999999999999996E-2</v>
          </cell>
          <cell r="J19">
            <v>4.9833333333333334E-2</v>
          </cell>
          <cell r="L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S19" t="e">
            <v>#DIV/0!</v>
          </cell>
          <cell r="T19" t="e">
            <v>#DIV/0!</v>
          </cell>
          <cell r="U19" t="e">
            <v>#DIV/0!</v>
          </cell>
          <cell r="V19" t="e">
            <v>#DIV/0!</v>
          </cell>
          <cell r="W19" t="e">
            <v>#DIV/0!</v>
          </cell>
          <cell r="X19" t="e">
            <v>#DIV/0!</v>
          </cell>
          <cell r="Y19" t="e">
            <v>#DIV/0!</v>
          </cell>
          <cell r="Z19" t="e">
            <v>#DIV/0!</v>
          </cell>
          <cell r="AA19" t="e">
            <v>#DIV/0!</v>
          </cell>
          <cell r="AB19" t="e">
            <v>#DIV/0!</v>
          </cell>
          <cell r="AC19" t="e">
            <v>#DIV/0!</v>
          </cell>
          <cell r="AD19" t="e">
            <v>#DIV/0!</v>
          </cell>
          <cell r="AE19" t="e">
            <v>#DIV/0!</v>
          </cell>
          <cell r="AG19" t="e">
            <v>#DIV/0!</v>
          </cell>
          <cell r="AH19" t="e">
            <v>#DIV/0!</v>
          </cell>
          <cell r="AI19" t="e">
            <v>#DIV/0!</v>
          </cell>
          <cell r="AJ19">
            <v>4.8833333333333333E-2</v>
          </cell>
          <cell r="AK19">
            <v>5.0333333333333334E-2</v>
          </cell>
          <cell r="AL19">
            <v>5.1166666666666666E-2</v>
          </cell>
          <cell r="AM19">
            <v>4.9833333333333334E-2</v>
          </cell>
          <cell r="AN19">
            <v>4.9999999999999996E-2</v>
          </cell>
          <cell r="AO19">
            <v>5.0166666666666665E-2</v>
          </cell>
        </row>
        <row r="20">
          <cell r="A20" t="str">
            <v>CCASE</v>
          </cell>
          <cell r="D20">
            <v>4.4999999999999991E-2</v>
          </cell>
          <cell r="E20">
            <v>4.9999999999999996E-2</v>
          </cell>
          <cell r="F20">
            <v>5.8333333333333327E-2</v>
          </cell>
          <cell r="H20">
            <v>0.03</v>
          </cell>
          <cell r="I20">
            <v>0.03</v>
          </cell>
          <cell r="J20">
            <v>0.04</v>
          </cell>
          <cell r="L20" t="e">
            <v>#DIV/0!</v>
          </cell>
          <cell r="O20" t="e">
            <v>#DIV/0!</v>
          </cell>
          <cell r="P20" t="e">
            <v>#DIV/0!</v>
          </cell>
          <cell r="Q20" t="e">
            <v>#DIV/0!</v>
          </cell>
          <cell r="S20" t="e">
            <v>#DIV/0!</v>
          </cell>
          <cell r="T20" t="e">
            <v>#DIV/0!</v>
          </cell>
          <cell r="U20" t="e">
            <v>#DIV/0!</v>
          </cell>
          <cell r="V20" t="e">
            <v>#DIV/0!</v>
          </cell>
          <cell r="W20" t="e">
            <v>#DIV/0!</v>
          </cell>
          <cell r="X20" t="e">
            <v>#DIV/0!</v>
          </cell>
          <cell r="Y20" t="e">
            <v>#DIV/0!</v>
          </cell>
          <cell r="Z20" t="e">
            <v>#DIV/0!</v>
          </cell>
          <cell r="AA20" t="e">
            <v>#DIV/0!</v>
          </cell>
          <cell r="AB20" t="e">
            <v>#DIV/0!</v>
          </cell>
          <cell r="AC20" t="e">
            <v>#DIV/0!</v>
          </cell>
          <cell r="AD20" t="e">
            <v>#DIV/0!</v>
          </cell>
          <cell r="AE20" t="e">
            <v>#DIV/0!</v>
          </cell>
          <cell r="AG20" t="e">
            <v>#DIV/0!</v>
          </cell>
          <cell r="AH20" t="e">
            <v>#DIV/0!</v>
          </cell>
          <cell r="AI20" t="e">
            <v>#DIV/0!</v>
          </cell>
          <cell r="AJ20">
            <v>5.6666666666666664E-2</v>
          </cell>
          <cell r="AK20">
            <v>4.9999999999999996E-2</v>
          </cell>
          <cell r="AL20">
            <v>5.1666666666666666E-2</v>
          </cell>
          <cell r="AM20">
            <v>0.02</v>
          </cell>
          <cell r="AN20">
            <v>0.02</v>
          </cell>
          <cell r="AO20">
            <v>0.03</v>
          </cell>
        </row>
        <row r="21">
          <cell r="A21" t="str">
            <v>FCOOL</v>
          </cell>
          <cell r="D21">
            <v>79.816666666666677</v>
          </cell>
          <cell r="E21">
            <v>80.125</v>
          </cell>
          <cell r="F21">
            <v>79.823333333333338</v>
          </cell>
          <cell r="H21">
            <v>80.099999999999994</v>
          </cell>
          <cell r="I21">
            <v>80.033333333333317</v>
          </cell>
          <cell r="J21">
            <v>79.891666666666666</v>
          </cell>
          <cell r="L21" t="e">
            <v>#DIV/0!</v>
          </cell>
          <cell r="O21" t="e">
            <v>#DIV/0!</v>
          </cell>
          <cell r="P21" t="e">
            <v>#DIV/0!</v>
          </cell>
          <cell r="Q21" t="e">
            <v>#DIV/0!</v>
          </cell>
          <cell r="S21" t="e">
            <v>#DIV/0!</v>
          </cell>
          <cell r="T21" t="e">
            <v>#DIV/0!</v>
          </cell>
          <cell r="U21" t="e">
            <v>#DIV/0!</v>
          </cell>
          <cell r="V21" t="e">
            <v>#DIV/0!</v>
          </cell>
          <cell r="W21" t="e">
            <v>#DIV/0!</v>
          </cell>
          <cell r="X21" t="e">
            <v>#DIV/0!</v>
          </cell>
          <cell r="Y21" t="e">
            <v>#DIV/0!</v>
          </cell>
          <cell r="Z21" t="e">
            <v>#DIV/0!</v>
          </cell>
          <cell r="AA21" t="e">
            <v>#DIV/0!</v>
          </cell>
          <cell r="AB21" t="e">
            <v>#DIV/0!</v>
          </cell>
          <cell r="AC21" t="e">
            <v>#DIV/0!</v>
          </cell>
          <cell r="AD21" t="e">
            <v>#DIV/0!</v>
          </cell>
          <cell r="AE21" t="e">
            <v>#DIV/0!</v>
          </cell>
          <cell r="AG21" t="e">
            <v>#DIV/0!</v>
          </cell>
          <cell r="AH21" t="e">
            <v>#DIV/0!</v>
          </cell>
          <cell r="AI21" t="e">
            <v>#DIV/0!</v>
          </cell>
          <cell r="AJ21">
            <v>79.889999999999986</v>
          </cell>
          <cell r="AK21">
            <v>79.866666666666674</v>
          </cell>
          <cell r="AL21">
            <v>80.045000000000002</v>
          </cell>
          <cell r="AM21">
            <v>80.02</v>
          </cell>
          <cell r="AN21">
            <v>79.976666666666659</v>
          </cell>
          <cell r="AO21">
            <v>79.935000000000002</v>
          </cell>
        </row>
        <row r="22">
          <cell r="A22" t="str">
            <v>VIGN</v>
          </cell>
          <cell r="D22">
            <v>13.799999999999999</v>
          </cell>
          <cell r="E22">
            <v>13.783333333333333</v>
          </cell>
          <cell r="F22">
            <v>13.799999999999999</v>
          </cell>
          <cell r="H22">
            <v>13.799999999999999</v>
          </cell>
          <cell r="I22">
            <v>13.799999999999999</v>
          </cell>
          <cell r="J22">
            <v>13.799999999999999</v>
          </cell>
          <cell r="L22" t="e">
            <v>#DIV/0!</v>
          </cell>
          <cell r="O22" t="e">
            <v>#DIV/0!</v>
          </cell>
          <cell r="P22" t="e">
            <v>#DIV/0!</v>
          </cell>
          <cell r="Q22" t="e">
            <v>#DIV/0!</v>
          </cell>
          <cell r="S22" t="e">
            <v>#DIV/0!</v>
          </cell>
          <cell r="T22" t="e">
            <v>#DIV/0!</v>
          </cell>
          <cell r="U22" t="e">
            <v>#DIV/0!</v>
          </cell>
          <cell r="V22" t="e">
            <v>#DIV/0!</v>
          </cell>
          <cell r="W22" t="e">
            <v>#DIV/0!</v>
          </cell>
          <cell r="X22" t="e">
            <v>#DIV/0!</v>
          </cell>
          <cell r="Y22" t="e">
            <v>#DIV/0!</v>
          </cell>
          <cell r="Z22" t="e">
            <v>#DIV/0!</v>
          </cell>
          <cell r="AA22" t="e">
            <v>#DIV/0!</v>
          </cell>
          <cell r="AB22" t="e">
            <v>#DIV/0!</v>
          </cell>
          <cell r="AC22" t="e">
            <v>#DIV/0!</v>
          </cell>
          <cell r="AD22" t="e">
            <v>#DIV/0!</v>
          </cell>
          <cell r="AE22" t="e">
            <v>#DIV/0!</v>
          </cell>
          <cell r="AG22" t="e">
            <v>#DIV/0!</v>
          </cell>
          <cell r="AH22" t="e">
            <v>#DIV/0!</v>
          </cell>
          <cell r="AI22" t="e">
            <v>#DIV/0!</v>
          </cell>
          <cell r="AJ22">
            <v>13.799999999999999</v>
          </cell>
          <cell r="AK22">
            <v>13.799999999999999</v>
          </cell>
          <cell r="AL22">
            <v>13.799999999999999</v>
          </cell>
          <cell r="AM22">
            <v>13.799999999999999</v>
          </cell>
          <cell r="AN22">
            <v>13.799999999999999</v>
          </cell>
          <cell r="AO22">
            <v>13.799999999999999</v>
          </cell>
        </row>
        <row r="23">
          <cell r="A23" t="str">
            <v>TLOAD-CELL</v>
          </cell>
          <cell r="D23">
            <v>30.150000000000002</v>
          </cell>
          <cell r="E23">
            <v>31.033333333333331</v>
          </cell>
          <cell r="F23">
            <v>30.316666666666666</v>
          </cell>
          <cell r="H23">
            <v>28.983333333333334</v>
          </cell>
          <cell r="I23">
            <v>29.566666666666666</v>
          </cell>
          <cell r="J23">
            <v>29.016666666666666</v>
          </cell>
          <cell r="L23" t="e">
            <v>#DIV/0!</v>
          </cell>
          <cell r="O23" t="e">
            <v>#DIV/0!</v>
          </cell>
          <cell r="P23" t="e">
            <v>#DIV/0!</v>
          </cell>
          <cell r="Q23" t="e">
            <v>#DIV/0!</v>
          </cell>
          <cell r="S23" t="e">
            <v>#DIV/0!</v>
          </cell>
          <cell r="T23" t="e">
            <v>#DIV/0!</v>
          </cell>
          <cell r="U23" t="e">
            <v>#DIV/0!</v>
          </cell>
          <cell r="V23" t="e">
            <v>#DIV/0!</v>
          </cell>
          <cell r="W23" t="e">
            <v>#DIV/0!</v>
          </cell>
          <cell r="X23" t="e">
            <v>#DIV/0!</v>
          </cell>
          <cell r="Y23" t="e">
            <v>#DIV/0!</v>
          </cell>
          <cell r="Z23" t="e">
            <v>#DIV/0!</v>
          </cell>
          <cell r="AA23" t="e">
            <v>#DIV/0!</v>
          </cell>
          <cell r="AB23" t="e">
            <v>#DIV/0!</v>
          </cell>
          <cell r="AC23" t="e">
            <v>#DIV/0!</v>
          </cell>
          <cell r="AD23" t="e">
            <v>#DIV/0!</v>
          </cell>
          <cell r="AE23" t="e">
            <v>#DIV/0!</v>
          </cell>
          <cell r="AG23" t="e">
            <v>#DIV/0!</v>
          </cell>
          <cell r="AH23" t="e">
            <v>#DIV/0!</v>
          </cell>
          <cell r="AI23" t="e">
            <v>#DIV/0!</v>
          </cell>
          <cell r="AJ23">
            <v>30.583333333333332</v>
          </cell>
          <cell r="AK23">
            <v>30.833333333333332</v>
          </cell>
          <cell r="AL23">
            <v>30.333333333333339</v>
          </cell>
          <cell r="AM23">
            <v>29.016666666666666</v>
          </cell>
          <cell r="AN23">
            <v>29.033333333333331</v>
          </cell>
          <cell r="AO23">
            <v>29</v>
          </cell>
        </row>
        <row r="24">
          <cell r="A24" t="str">
            <v>TOIL-HEAT</v>
          </cell>
          <cell r="D24">
            <v>146.21666666666667</v>
          </cell>
          <cell r="E24">
            <v>58.283333333333331</v>
          </cell>
          <cell r="F24">
            <v>145.83333333333334</v>
          </cell>
          <cell r="H24">
            <v>149.16666666666666</v>
          </cell>
          <cell r="I24">
            <v>32.9</v>
          </cell>
          <cell r="J24">
            <v>150.66666666666666</v>
          </cell>
          <cell r="L24" t="e">
            <v>#DIV/0!</v>
          </cell>
          <cell r="O24" t="e">
            <v>#DIV/0!</v>
          </cell>
          <cell r="P24" t="e">
            <v>#DIV/0!</v>
          </cell>
          <cell r="Q24" t="e">
            <v>#DIV/0!</v>
          </cell>
          <cell r="S24" t="e">
            <v>#DIV/0!</v>
          </cell>
          <cell r="T24" t="e">
            <v>#DIV/0!</v>
          </cell>
          <cell r="U24" t="e">
            <v>#DIV/0!</v>
          </cell>
          <cell r="V24" t="e">
            <v>#DIV/0!</v>
          </cell>
          <cell r="W24" t="e">
            <v>#DIV/0!</v>
          </cell>
          <cell r="X24" t="e">
            <v>#DIV/0!</v>
          </cell>
          <cell r="Y24" t="e">
            <v>#DIV/0!</v>
          </cell>
          <cell r="Z24" t="e">
            <v>#DIV/0!</v>
          </cell>
          <cell r="AA24" t="e">
            <v>#DIV/0!</v>
          </cell>
          <cell r="AB24" t="e">
            <v>#DIV/0!</v>
          </cell>
          <cell r="AC24" t="e">
            <v>#DIV/0!</v>
          </cell>
          <cell r="AD24" t="e">
            <v>#DIV/0!</v>
          </cell>
          <cell r="AE24" t="e">
            <v>#DIV/0!</v>
          </cell>
          <cell r="AG24" t="e">
            <v>#DIV/0!</v>
          </cell>
          <cell r="AH24" t="e">
            <v>#DIV/0!</v>
          </cell>
          <cell r="AI24" t="e">
            <v>#DIV/0!</v>
          </cell>
          <cell r="AJ24">
            <v>145.46666666666667</v>
          </cell>
          <cell r="AK24">
            <v>58.216666666666661</v>
          </cell>
          <cell r="AL24">
            <v>149.16666666666666</v>
          </cell>
          <cell r="AM24">
            <v>155.1</v>
          </cell>
          <cell r="AN24">
            <v>32.783333333333331</v>
          </cell>
          <cell r="AO24">
            <v>154.93333333333334</v>
          </cell>
        </row>
        <row r="25">
          <cell r="A25" t="str">
            <v>TFUEL-MM</v>
          </cell>
          <cell r="D25">
            <v>28</v>
          </cell>
          <cell r="E25">
            <v>27.866666666666671</v>
          </cell>
          <cell r="F25">
            <v>27.983333333333334</v>
          </cell>
          <cell r="H25">
            <v>27.416666666666668</v>
          </cell>
          <cell r="I25">
            <v>27.633333333333336</v>
          </cell>
          <cell r="J25">
            <v>27.649999999999995</v>
          </cell>
          <cell r="L25" t="e">
            <v>#DIV/0!</v>
          </cell>
          <cell r="O25" t="e">
            <v>#DIV/0!</v>
          </cell>
          <cell r="P25" t="e">
            <v>#DIV/0!</v>
          </cell>
          <cell r="Q25" t="e">
            <v>#DIV/0!</v>
          </cell>
          <cell r="S25" t="e">
            <v>#DIV/0!</v>
          </cell>
          <cell r="T25" t="e">
            <v>#DIV/0!</v>
          </cell>
          <cell r="U25" t="e">
            <v>#DIV/0!</v>
          </cell>
          <cell r="V25" t="e">
            <v>#DIV/0!</v>
          </cell>
          <cell r="W25" t="e">
            <v>#DIV/0!</v>
          </cell>
          <cell r="X25" t="e">
            <v>#DIV/0!</v>
          </cell>
          <cell r="Y25" t="e">
            <v>#DIV/0!</v>
          </cell>
          <cell r="Z25" t="e">
            <v>#DIV/0!</v>
          </cell>
          <cell r="AA25" t="e">
            <v>#DIV/0!</v>
          </cell>
          <cell r="AB25" t="e">
            <v>#DIV/0!</v>
          </cell>
          <cell r="AC25" t="e">
            <v>#DIV/0!</v>
          </cell>
          <cell r="AD25" t="e">
            <v>#DIV/0!</v>
          </cell>
          <cell r="AE25" t="e">
            <v>#DIV/0!</v>
          </cell>
          <cell r="AG25" t="e">
            <v>#DIV/0!</v>
          </cell>
          <cell r="AH25" t="e">
            <v>#DIV/0!</v>
          </cell>
          <cell r="AI25" t="e">
            <v>#DIV/0!</v>
          </cell>
          <cell r="AJ25">
            <v>28</v>
          </cell>
          <cell r="AK25">
            <v>27.983333333333334</v>
          </cell>
          <cell r="AL25">
            <v>27.983333333333334</v>
          </cell>
          <cell r="AM25">
            <v>27.533333333333331</v>
          </cell>
          <cell r="AN25">
            <v>27.75</v>
          </cell>
          <cell r="AO25">
            <v>27.766666666666666</v>
          </cell>
        </row>
        <row r="26">
          <cell r="A26" t="str">
            <v>XTHROTTLE</v>
          </cell>
          <cell r="D26">
            <v>114.98333333333333</v>
          </cell>
          <cell r="E26">
            <v>64.95</v>
          </cell>
          <cell r="F26">
            <v>114.96666666666665</v>
          </cell>
          <cell r="H26">
            <v>115</v>
          </cell>
          <cell r="I26">
            <v>35.050000000000004</v>
          </cell>
          <cell r="J26">
            <v>114.91666666666667</v>
          </cell>
          <cell r="L26" t="e">
            <v>#DIV/0!</v>
          </cell>
          <cell r="O26" t="e">
            <v>#DIV/0!</v>
          </cell>
          <cell r="P26" t="e">
            <v>#DIV/0!</v>
          </cell>
          <cell r="Q26" t="e">
            <v>#DIV/0!</v>
          </cell>
          <cell r="S26" t="e">
            <v>#DIV/0!</v>
          </cell>
          <cell r="T26" t="e">
            <v>#DIV/0!</v>
          </cell>
          <cell r="U26" t="e">
            <v>#DIV/0!</v>
          </cell>
          <cell r="V26" t="e">
            <v>#DIV/0!</v>
          </cell>
          <cell r="W26" t="e">
            <v>#DIV/0!</v>
          </cell>
          <cell r="X26" t="e">
            <v>#DIV/0!</v>
          </cell>
          <cell r="Y26" t="e">
            <v>#DIV/0!</v>
          </cell>
          <cell r="Z26" t="e">
            <v>#DIV/0!</v>
          </cell>
          <cell r="AA26" t="e">
            <v>#DIV/0!</v>
          </cell>
          <cell r="AB26" t="e">
            <v>#DIV/0!</v>
          </cell>
          <cell r="AC26" t="e">
            <v>#DIV/0!</v>
          </cell>
          <cell r="AD26" t="e">
            <v>#DIV/0!</v>
          </cell>
          <cell r="AE26" t="e">
            <v>#DIV/0!</v>
          </cell>
          <cell r="AG26" t="e">
            <v>#DIV/0!</v>
          </cell>
          <cell r="AH26" t="e">
            <v>#DIV/0!</v>
          </cell>
          <cell r="AI26" t="e">
            <v>#DIV/0!</v>
          </cell>
          <cell r="AJ26">
            <v>114.98333333333333</v>
          </cell>
          <cell r="AK26">
            <v>65</v>
          </cell>
          <cell r="AL26">
            <v>114.95</v>
          </cell>
          <cell r="AM26">
            <v>115.03333333333335</v>
          </cell>
          <cell r="AN26">
            <v>35.016666666666666</v>
          </cell>
          <cell r="AO26">
            <v>115</v>
          </cell>
        </row>
        <row r="27">
          <cell r="A27" t="str">
            <v>XDYNO</v>
          </cell>
          <cell r="D27">
            <v>1999.8666666666668</v>
          </cell>
          <cell r="E27">
            <v>2001.2833333333335</v>
          </cell>
          <cell r="F27">
            <v>1497.5833333333333</v>
          </cell>
          <cell r="H27">
            <v>694.18333333333339</v>
          </cell>
          <cell r="I27">
            <v>693.18333333333339</v>
          </cell>
          <cell r="J27">
            <v>695.01666666666677</v>
          </cell>
          <cell r="L27" t="e">
            <v>#DIV/0!</v>
          </cell>
          <cell r="O27" t="e">
            <v>#DIV/0!</v>
          </cell>
          <cell r="P27" t="e">
            <v>#DIV/0!</v>
          </cell>
          <cell r="Q27" t="e">
            <v>#DIV/0!</v>
          </cell>
          <cell r="S27" t="e">
            <v>#DIV/0!</v>
          </cell>
          <cell r="T27" t="e">
            <v>#DIV/0!</v>
          </cell>
          <cell r="U27" t="e">
            <v>#DIV/0!</v>
          </cell>
          <cell r="V27" t="e">
            <v>#DIV/0!</v>
          </cell>
          <cell r="W27" t="e">
            <v>#DIV/0!</v>
          </cell>
          <cell r="X27" t="e">
            <v>#DIV/0!</v>
          </cell>
          <cell r="Y27" t="e">
            <v>#DIV/0!</v>
          </cell>
          <cell r="Z27" t="e">
            <v>#DIV/0!</v>
          </cell>
          <cell r="AA27" t="e">
            <v>#DIV/0!</v>
          </cell>
          <cell r="AB27" t="e">
            <v>#DIV/0!</v>
          </cell>
          <cell r="AC27" t="e">
            <v>#DIV/0!</v>
          </cell>
          <cell r="AD27" t="e">
            <v>#DIV/0!</v>
          </cell>
          <cell r="AE27" t="e">
            <v>#DIV/0!</v>
          </cell>
          <cell r="AG27" t="e">
            <v>#DIV/0!</v>
          </cell>
          <cell r="AH27" t="e">
            <v>#DIV/0!</v>
          </cell>
          <cell r="AI27" t="e">
            <v>#DIV/0!</v>
          </cell>
          <cell r="AJ27">
            <v>2001.7666666666664</v>
          </cell>
          <cell r="AK27">
            <v>2000.1333333333332</v>
          </cell>
          <cell r="AL27">
            <v>1497.2333333333333</v>
          </cell>
          <cell r="AM27">
            <v>697.16666666666663</v>
          </cell>
          <cell r="AN27">
            <v>695.19999999999993</v>
          </cell>
          <cell r="AO27">
            <v>694.16666666666652</v>
          </cell>
        </row>
        <row r="28">
          <cell r="A28" t="str">
            <v>XTINT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#DIV/0!</v>
          </cell>
          <cell r="O28" t="e">
            <v>#DIV/0!</v>
          </cell>
          <cell r="P28" t="e">
            <v>#DIV/0!</v>
          </cell>
          <cell r="Q28" t="e">
            <v>#DIV/0!</v>
          </cell>
          <cell r="S28" t="e">
            <v>#DIV/0!</v>
          </cell>
          <cell r="T28" t="e">
            <v>#DIV/0!</v>
          </cell>
          <cell r="U28" t="e">
            <v>#DIV/0!</v>
          </cell>
          <cell r="V28" t="e">
            <v>#DIV/0!</v>
          </cell>
          <cell r="W28" t="e">
            <v>#DIV/0!</v>
          </cell>
          <cell r="X28" t="e">
            <v>#DIV/0!</v>
          </cell>
          <cell r="Y28" t="e">
            <v>#DIV/0!</v>
          </cell>
          <cell r="Z28" t="e">
            <v>#DIV/0!</v>
          </cell>
          <cell r="AA28" t="e">
            <v>#DIV/0!</v>
          </cell>
          <cell r="AB28" t="e">
            <v>#DIV/0!</v>
          </cell>
          <cell r="AC28" t="e">
            <v>#DIV/0!</v>
          </cell>
          <cell r="AD28" t="e">
            <v>#DIV/0!</v>
          </cell>
          <cell r="AE28" t="e">
            <v>#DIV/0!</v>
          </cell>
          <cell r="AG28" t="e">
            <v>#DIV/0!</v>
          </cell>
          <cell r="AH28" t="e">
            <v>#DIV/0!</v>
          </cell>
          <cell r="AI28" t="e">
            <v>#DIV/0!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XTFUEL-IN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  <cell r="J29">
            <v>0</v>
          </cell>
          <cell r="L29" t="e">
            <v>#DIV/0!</v>
          </cell>
          <cell r="O29" t="e">
            <v>#DIV/0!</v>
          </cell>
          <cell r="P29" t="e">
            <v>#DIV/0!</v>
          </cell>
          <cell r="Q29" t="e">
            <v>#DIV/0!</v>
          </cell>
          <cell r="S29" t="e">
            <v>#DIV/0!</v>
          </cell>
          <cell r="T29" t="e">
            <v>#DIV/0!</v>
          </cell>
          <cell r="U29" t="e">
            <v>#DIV/0!</v>
          </cell>
          <cell r="V29" t="e">
            <v>#DIV/0!</v>
          </cell>
          <cell r="W29" t="e">
            <v>#DIV/0!</v>
          </cell>
          <cell r="X29" t="e">
            <v>#DIV/0!</v>
          </cell>
          <cell r="Y29" t="e">
            <v>#DIV/0!</v>
          </cell>
          <cell r="Z29" t="e">
            <v>#DIV/0!</v>
          </cell>
          <cell r="AA29" t="e">
            <v>#DIV/0!</v>
          </cell>
          <cell r="AB29" t="e">
            <v>#DIV/0!</v>
          </cell>
          <cell r="AC29" t="e">
            <v>#DIV/0!</v>
          </cell>
          <cell r="AD29" t="e">
            <v>#DIV/0!</v>
          </cell>
          <cell r="AE29" t="e">
            <v>#DIV/0!</v>
          </cell>
          <cell r="AG29" t="e">
            <v>#DIV/0!</v>
          </cell>
          <cell r="AH29" t="e">
            <v>#DIV/0!</v>
          </cell>
          <cell r="AI29" t="e">
            <v>#DIV/0!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XCCASE</v>
          </cell>
          <cell r="D30">
            <v>0</v>
          </cell>
          <cell r="E30">
            <v>0</v>
          </cell>
          <cell r="F30">
            <v>0</v>
          </cell>
          <cell r="H30">
            <v>0</v>
          </cell>
          <cell r="I30">
            <v>0</v>
          </cell>
          <cell r="J30">
            <v>0</v>
          </cell>
          <cell r="L30" t="e">
            <v>#DIV/0!</v>
          </cell>
          <cell r="O30" t="e">
            <v>#DIV/0!</v>
          </cell>
          <cell r="P30" t="e">
            <v>#DIV/0!</v>
          </cell>
          <cell r="Q30" t="e">
            <v>#DIV/0!</v>
          </cell>
          <cell r="S30" t="e">
            <v>#DIV/0!</v>
          </cell>
          <cell r="T30" t="e">
            <v>#DIV/0!</v>
          </cell>
          <cell r="U30" t="e">
            <v>#DIV/0!</v>
          </cell>
          <cell r="V30" t="e">
            <v>#DIV/0!</v>
          </cell>
          <cell r="W30" t="e">
            <v>#DIV/0!</v>
          </cell>
          <cell r="X30" t="e">
            <v>#DIV/0!</v>
          </cell>
          <cell r="Y30" t="e">
            <v>#DIV/0!</v>
          </cell>
          <cell r="Z30" t="e">
            <v>#DIV/0!</v>
          </cell>
          <cell r="AA30" t="e">
            <v>#DIV/0!</v>
          </cell>
          <cell r="AB30" t="e">
            <v>#DIV/0!</v>
          </cell>
          <cell r="AC30" t="e">
            <v>#DIV/0!</v>
          </cell>
          <cell r="AD30" t="e">
            <v>#DIV/0!</v>
          </cell>
          <cell r="AE30" t="e">
            <v>#DIV/0!</v>
          </cell>
          <cell r="AG30" t="e">
            <v>#DIV/0!</v>
          </cell>
          <cell r="AH30" t="e">
            <v>#DIV/0!</v>
          </cell>
          <cell r="AI30" t="e">
            <v>#DIV/0!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XTEOIL</v>
          </cell>
          <cell r="D31">
            <v>108.98333333333333</v>
          </cell>
          <cell r="E31">
            <v>65</v>
          </cell>
          <cell r="F31">
            <v>108.88333333333333</v>
          </cell>
          <cell r="H31">
            <v>108.95</v>
          </cell>
          <cell r="I31">
            <v>35</v>
          </cell>
          <cell r="J31">
            <v>109</v>
          </cell>
          <cell r="L31" t="e">
            <v>#DIV/0!</v>
          </cell>
          <cell r="O31" t="e">
            <v>#DIV/0!</v>
          </cell>
          <cell r="P31" t="e">
            <v>#DIV/0!</v>
          </cell>
          <cell r="Q31" t="e">
            <v>#DIV/0!</v>
          </cell>
          <cell r="S31" t="e">
            <v>#DIV/0!</v>
          </cell>
          <cell r="T31" t="e">
            <v>#DIV/0!</v>
          </cell>
          <cell r="U31" t="e">
            <v>#DIV/0!</v>
          </cell>
          <cell r="V31" t="e">
            <v>#DIV/0!</v>
          </cell>
          <cell r="W31" t="e">
            <v>#DIV/0!</v>
          </cell>
          <cell r="X31" t="e">
            <v>#DIV/0!</v>
          </cell>
          <cell r="Y31" t="e">
            <v>#DIV/0!</v>
          </cell>
          <cell r="Z31" t="e">
            <v>#DIV/0!</v>
          </cell>
          <cell r="AA31" t="e">
            <v>#DIV/0!</v>
          </cell>
          <cell r="AB31" t="e">
            <v>#DIV/0!</v>
          </cell>
          <cell r="AC31" t="e">
            <v>#DIV/0!</v>
          </cell>
          <cell r="AD31" t="e">
            <v>#DIV/0!</v>
          </cell>
          <cell r="AE31" t="e">
            <v>#DIV/0!</v>
          </cell>
          <cell r="AG31" t="e">
            <v>#DIV/0!</v>
          </cell>
          <cell r="AH31" t="e">
            <v>#DIV/0!</v>
          </cell>
          <cell r="AI31" t="e">
            <v>#DIV/0!</v>
          </cell>
          <cell r="AJ31">
            <v>109.06666666666666</v>
          </cell>
          <cell r="AK31">
            <v>65</v>
          </cell>
          <cell r="AL31">
            <v>108.93333333333334</v>
          </cell>
          <cell r="AM31">
            <v>108.91666666666667</v>
          </cell>
          <cell r="AN31">
            <v>35</v>
          </cell>
          <cell r="AO31">
            <v>109.03333333333335</v>
          </cell>
        </row>
        <row r="32">
          <cell r="A32" t="str">
            <v>XPINT</v>
          </cell>
          <cell r="D32" t="e">
            <v>#DIV/0!</v>
          </cell>
          <cell r="E32" t="e">
            <v>#DIV/0!</v>
          </cell>
          <cell r="F32" t="e">
            <v>#DIV/0!</v>
          </cell>
          <cell r="H32" t="e">
            <v>#DIV/0!</v>
          </cell>
          <cell r="I32" t="e">
            <v>#DIV/0!</v>
          </cell>
          <cell r="J32" t="e">
            <v>#DIV/0!</v>
          </cell>
          <cell r="L32" t="e">
            <v>#DIV/0!</v>
          </cell>
          <cell r="O32" t="e">
            <v>#DIV/0!</v>
          </cell>
          <cell r="P32" t="e">
            <v>#DIV/0!</v>
          </cell>
          <cell r="Q32" t="e">
            <v>#DIV/0!</v>
          </cell>
          <cell r="S32" t="e">
            <v>#DIV/0!</v>
          </cell>
          <cell r="T32" t="e">
            <v>#DIV/0!</v>
          </cell>
          <cell r="U32" t="e">
            <v>#DIV/0!</v>
          </cell>
          <cell r="V32" t="e">
            <v>#DIV/0!</v>
          </cell>
          <cell r="W32" t="e">
            <v>#DIV/0!</v>
          </cell>
          <cell r="X32" t="e">
            <v>#DIV/0!</v>
          </cell>
          <cell r="Y32" t="e">
            <v>#DIV/0!</v>
          </cell>
          <cell r="Z32" t="e">
            <v>#DIV/0!</v>
          </cell>
          <cell r="AA32" t="e">
            <v>#DIV/0!</v>
          </cell>
          <cell r="AB32" t="e">
            <v>#DIV/0!</v>
          </cell>
          <cell r="AC32" t="e">
            <v>#DIV/0!</v>
          </cell>
          <cell r="AD32" t="e">
            <v>#DIV/0!</v>
          </cell>
          <cell r="AE32" t="e">
            <v>#DIV/0!</v>
          </cell>
          <cell r="AG32" t="e">
            <v>#DIV/0!</v>
          </cell>
          <cell r="AH32" t="e">
            <v>#DIV/0!</v>
          </cell>
          <cell r="AI32" t="e">
            <v>#DIV/0!</v>
          </cell>
          <cell r="AJ32" t="e">
            <v>#DIV/0!</v>
          </cell>
          <cell r="AK32" t="e">
            <v>#DIV/0!</v>
          </cell>
          <cell r="AL32" t="e">
            <v>#DIV/0!</v>
          </cell>
          <cell r="AM32" t="e">
            <v>#DIV/0!</v>
          </cell>
          <cell r="AN32" t="e">
            <v>#DIV/0!</v>
          </cell>
          <cell r="AO32" t="e">
            <v>#DIV/0!</v>
          </cell>
        </row>
        <row r="33">
          <cell r="A33" t="str">
            <v>XPEBP</v>
          </cell>
          <cell r="D33">
            <v>0</v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 t="e">
            <v>#DIV/0!</v>
          </cell>
          <cell r="O33" t="e">
            <v>#DIV/0!</v>
          </cell>
          <cell r="P33" t="e">
            <v>#DIV/0!</v>
          </cell>
          <cell r="Q33" t="e">
            <v>#DIV/0!</v>
          </cell>
          <cell r="S33" t="e">
            <v>#DIV/0!</v>
          </cell>
          <cell r="T33" t="e">
            <v>#DIV/0!</v>
          </cell>
          <cell r="U33" t="e">
            <v>#DIV/0!</v>
          </cell>
          <cell r="V33" t="e">
            <v>#DIV/0!</v>
          </cell>
          <cell r="W33" t="e">
            <v>#DIV/0!</v>
          </cell>
          <cell r="X33" t="e">
            <v>#DIV/0!</v>
          </cell>
          <cell r="Y33" t="e">
            <v>#DIV/0!</v>
          </cell>
          <cell r="Z33" t="e">
            <v>#DIV/0!</v>
          </cell>
          <cell r="AA33" t="e">
            <v>#DIV/0!</v>
          </cell>
          <cell r="AB33" t="e">
            <v>#DIV/0!</v>
          </cell>
          <cell r="AC33" t="e">
            <v>#DIV/0!</v>
          </cell>
          <cell r="AD33" t="e">
            <v>#DIV/0!</v>
          </cell>
          <cell r="AE33" t="e">
            <v>#DIV/0!</v>
          </cell>
          <cell r="AG33" t="e">
            <v>#DIV/0!</v>
          </cell>
          <cell r="AH33" t="e">
            <v>#DIV/0!</v>
          </cell>
          <cell r="AI33" t="e">
            <v>#DIV/0!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XFCOOL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 t="e">
            <v>#DIV/0!</v>
          </cell>
          <cell r="O34" t="e">
            <v>#DIV/0!</v>
          </cell>
          <cell r="P34" t="e">
            <v>#DIV/0!</v>
          </cell>
          <cell r="Q34" t="e">
            <v>#DIV/0!</v>
          </cell>
          <cell r="S34" t="e">
            <v>#DIV/0!</v>
          </cell>
          <cell r="T34" t="e">
            <v>#DIV/0!</v>
          </cell>
          <cell r="U34" t="e">
            <v>#DIV/0!</v>
          </cell>
          <cell r="V34" t="e">
            <v>#DIV/0!</v>
          </cell>
          <cell r="W34" t="e">
            <v>#DIV/0!</v>
          </cell>
          <cell r="X34" t="e">
            <v>#DIV/0!</v>
          </cell>
          <cell r="Y34" t="e">
            <v>#DIV/0!</v>
          </cell>
          <cell r="Z34" t="e">
            <v>#DIV/0!</v>
          </cell>
          <cell r="AA34" t="e">
            <v>#DIV/0!</v>
          </cell>
          <cell r="AB34" t="e">
            <v>#DIV/0!</v>
          </cell>
          <cell r="AC34" t="e">
            <v>#DIV/0!</v>
          </cell>
          <cell r="AD34" t="e">
            <v>#DIV/0!</v>
          </cell>
          <cell r="AE34" t="e">
            <v>#DIV/0!</v>
          </cell>
          <cell r="AG34" t="e">
            <v>#DIV/0!</v>
          </cell>
          <cell r="AH34" t="e">
            <v>#DIV/0!</v>
          </cell>
          <cell r="AI34" t="e">
            <v>#DIV/0!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XTCOOL-IN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 t="e">
            <v>#DIV/0!</v>
          </cell>
          <cell r="O35" t="e">
            <v>#DIV/0!</v>
          </cell>
          <cell r="P35" t="e">
            <v>#DIV/0!</v>
          </cell>
          <cell r="Q35" t="e">
            <v>#DIV/0!</v>
          </cell>
          <cell r="S35" t="e">
            <v>#DIV/0!</v>
          </cell>
          <cell r="T35" t="e">
            <v>#DIV/0!</v>
          </cell>
          <cell r="U35" t="e">
            <v>#DIV/0!</v>
          </cell>
          <cell r="V35" t="e">
            <v>#DIV/0!</v>
          </cell>
          <cell r="W35" t="e">
            <v>#DIV/0!</v>
          </cell>
          <cell r="X35" t="e">
            <v>#DIV/0!</v>
          </cell>
          <cell r="Y35" t="e">
            <v>#DIV/0!</v>
          </cell>
          <cell r="Z35" t="e">
            <v>#DIV/0!</v>
          </cell>
          <cell r="AA35" t="e">
            <v>#DIV/0!</v>
          </cell>
          <cell r="AB35" t="e">
            <v>#DIV/0!</v>
          </cell>
          <cell r="AC35" t="e">
            <v>#DIV/0!</v>
          </cell>
          <cell r="AD35" t="e">
            <v>#DIV/0!</v>
          </cell>
          <cell r="AE35" t="e">
            <v>#DIV/0!</v>
          </cell>
          <cell r="AG35" t="e">
            <v>#DIV/0!</v>
          </cell>
          <cell r="AH35" t="e">
            <v>#DIV/0!</v>
          </cell>
          <cell r="AI35" t="e">
            <v>#DIV/0!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FFUEL-F</v>
          </cell>
          <cell r="D36">
            <v>6.1648333333333332</v>
          </cell>
          <cell r="E36">
            <v>6.4604999999999997</v>
          </cell>
          <cell r="F36">
            <v>4.6413333333333329</v>
          </cell>
          <cell r="H36">
            <v>1.0475000000000001</v>
          </cell>
          <cell r="I36">
            <v>1.2806666666666666</v>
          </cell>
          <cell r="J36">
            <v>1.2781666666666667</v>
          </cell>
          <cell r="L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  <cell r="S36" t="e">
            <v>#DIV/0!</v>
          </cell>
          <cell r="T36" t="e">
            <v>#DIV/0!</v>
          </cell>
          <cell r="U36" t="e">
            <v>#DIV/0!</v>
          </cell>
          <cell r="V36" t="e">
            <v>#DIV/0!</v>
          </cell>
          <cell r="W36" t="e">
            <v>#DIV/0!</v>
          </cell>
          <cell r="X36" t="e">
            <v>#DIV/0!</v>
          </cell>
          <cell r="Y36" t="e">
            <v>#DIV/0!</v>
          </cell>
          <cell r="Z36" t="e">
            <v>#DIV/0!</v>
          </cell>
          <cell r="AA36" t="e">
            <v>#DIV/0!</v>
          </cell>
          <cell r="AB36" t="e">
            <v>#DIV/0!</v>
          </cell>
          <cell r="AC36" t="e">
            <v>#DIV/0!</v>
          </cell>
          <cell r="AD36" t="e">
            <v>#DIV/0!</v>
          </cell>
          <cell r="AE36" t="e">
            <v>#DIV/0!</v>
          </cell>
          <cell r="AG36" t="e">
            <v>#DIV/0!</v>
          </cell>
          <cell r="AH36" t="e">
            <v>#DIV/0!</v>
          </cell>
          <cell r="AI36" t="e">
            <v>#DIV/0!</v>
          </cell>
          <cell r="AJ36">
            <v>6.171333333333334</v>
          </cell>
          <cell r="AK36">
            <v>6.4411666666666667</v>
          </cell>
          <cell r="AL36">
            <v>4.6434999999999995</v>
          </cell>
          <cell r="AM36">
            <v>1.054</v>
          </cell>
          <cell r="AN36">
            <v>1.2809999999999999</v>
          </cell>
          <cell r="AO36">
            <v>1.28</v>
          </cell>
        </row>
        <row r="37">
          <cell r="A37" t="str">
            <v>AT_REVS</v>
          </cell>
          <cell r="D37">
            <v>2000</v>
          </cell>
          <cell r="E37">
            <v>2000</v>
          </cell>
          <cell r="F37">
            <v>1500</v>
          </cell>
          <cell r="H37">
            <v>695.16666666666663</v>
          </cell>
          <cell r="I37">
            <v>695.05000000000007</v>
          </cell>
          <cell r="J37">
            <v>694.9666666666667</v>
          </cell>
          <cell r="L37" t="e">
            <v>#DIV/0!</v>
          </cell>
          <cell r="O37" t="e">
            <v>#DIV/0!</v>
          </cell>
          <cell r="P37" t="e">
            <v>#DIV/0!</v>
          </cell>
          <cell r="Q37" t="e">
            <v>#DIV/0!</v>
          </cell>
          <cell r="S37" t="e">
            <v>#DIV/0!</v>
          </cell>
          <cell r="T37" t="e">
            <v>#DIV/0!</v>
          </cell>
          <cell r="U37" t="e">
            <v>#DIV/0!</v>
          </cell>
          <cell r="V37" t="e">
            <v>#DIV/0!</v>
          </cell>
          <cell r="W37" t="e">
            <v>#DIV/0!</v>
          </cell>
          <cell r="X37" t="e">
            <v>#DIV/0!</v>
          </cell>
          <cell r="Y37" t="e">
            <v>#DIV/0!</v>
          </cell>
          <cell r="Z37" t="e">
            <v>#DIV/0!</v>
          </cell>
          <cell r="AA37" t="e">
            <v>#DIV/0!</v>
          </cell>
          <cell r="AB37" t="e">
            <v>#DIV/0!</v>
          </cell>
          <cell r="AC37" t="e">
            <v>#DIV/0!</v>
          </cell>
          <cell r="AD37" t="e">
            <v>#DIV/0!</v>
          </cell>
          <cell r="AE37" t="e">
            <v>#DIV/0!</v>
          </cell>
          <cell r="AG37" t="e">
            <v>#DIV/0!</v>
          </cell>
          <cell r="AH37" t="e">
            <v>#DIV/0!</v>
          </cell>
          <cell r="AI37" t="e">
            <v>#DIV/0!</v>
          </cell>
          <cell r="AJ37">
            <v>2000</v>
          </cell>
          <cell r="AK37">
            <v>1999.9833333333333</v>
          </cell>
          <cell r="AL37">
            <v>1500</v>
          </cell>
          <cell r="AM37">
            <v>695.06666666666672</v>
          </cell>
          <cell r="AN37">
            <v>695.13333333333333</v>
          </cell>
          <cell r="AO37">
            <v>695</v>
          </cell>
        </row>
        <row r="38">
          <cell r="A38" t="str">
            <v>ATORQUE</v>
          </cell>
          <cell r="D38">
            <v>105</v>
          </cell>
          <cell r="E38">
            <v>105</v>
          </cell>
          <cell r="F38">
            <v>105</v>
          </cell>
          <cell r="H38">
            <v>20</v>
          </cell>
          <cell r="I38">
            <v>20</v>
          </cell>
          <cell r="J38">
            <v>40</v>
          </cell>
          <cell r="L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  <cell r="S38" t="e">
            <v>#DIV/0!</v>
          </cell>
          <cell r="T38" t="e">
            <v>#DIV/0!</v>
          </cell>
          <cell r="U38" t="e">
            <v>#DIV/0!</v>
          </cell>
          <cell r="V38" t="e">
            <v>#DIV/0!</v>
          </cell>
          <cell r="W38" t="e">
            <v>#DIV/0!</v>
          </cell>
          <cell r="X38" t="e">
            <v>#DIV/0!</v>
          </cell>
          <cell r="Y38" t="e">
            <v>#DIV/0!</v>
          </cell>
          <cell r="Z38" t="e">
            <v>#DIV/0!</v>
          </cell>
          <cell r="AA38" t="e">
            <v>#DIV/0!</v>
          </cell>
          <cell r="AB38" t="e">
            <v>#DIV/0!</v>
          </cell>
          <cell r="AC38" t="e">
            <v>#DIV/0!</v>
          </cell>
          <cell r="AD38" t="e">
            <v>#DIV/0!</v>
          </cell>
          <cell r="AE38" t="e">
            <v>#DIV/0!</v>
          </cell>
          <cell r="AG38" t="e">
            <v>#DIV/0!</v>
          </cell>
          <cell r="AH38" t="e">
            <v>#DIV/0!</v>
          </cell>
          <cell r="AI38" t="e">
            <v>#DIV/0!</v>
          </cell>
          <cell r="AJ38">
            <v>105</v>
          </cell>
          <cell r="AK38">
            <v>105</v>
          </cell>
          <cell r="AL38">
            <v>105</v>
          </cell>
          <cell r="AM38">
            <v>20</v>
          </cell>
          <cell r="AN38">
            <v>20</v>
          </cell>
          <cell r="AO38">
            <v>40</v>
          </cell>
        </row>
        <row r="39">
          <cell r="A39" t="str">
            <v>ATEOIL</v>
          </cell>
          <cell r="D39">
            <v>115</v>
          </cell>
          <cell r="E39">
            <v>64.983333333333334</v>
          </cell>
          <cell r="F39">
            <v>115</v>
          </cell>
          <cell r="H39">
            <v>114.98333333333333</v>
          </cell>
          <cell r="I39">
            <v>35.016666666666673</v>
          </cell>
          <cell r="J39">
            <v>114.96666666666665</v>
          </cell>
          <cell r="L39" t="e">
            <v>#DIV/0!</v>
          </cell>
          <cell r="O39" t="e">
            <v>#DIV/0!</v>
          </cell>
          <cell r="P39" t="e">
            <v>#DIV/0!</v>
          </cell>
          <cell r="Q39" t="e">
            <v>#DIV/0!</v>
          </cell>
          <cell r="S39" t="e">
            <v>#DIV/0!</v>
          </cell>
          <cell r="T39" t="e">
            <v>#DIV/0!</v>
          </cell>
          <cell r="U39" t="e">
            <v>#DIV/0!</v>
          </cell>
          <cell r="V39" t="e">
            <v>#DIV/0!</v>
          </cell>
          <cell r="W39" t="e">
            <v>#DIV/0!</v>
          </cell>
          <cell r="X39" t="e">
            <v>#DIV/0!</v>
          </cell>
          <cell r="Y39" t="e">
            <v>#DIV/0!</v>
          </cell>
          <cell r="Z39" t="e">
            <v>#DIV/0!</v>
          </cell>
          <cell r="AA39" t="e">
            <v>#DIV/0!</v>
          </cell>
          <cell r="AB39" t="e">
            <v>#DIV/0!</v>
          </cell>
          <cell r="AC39" t="e">
            <v>#DIV/0!</v>
          </cell>
          <cell r="AD39" t="e">
            <v>#DIV/0!</v>
          </cell>
          <cell r="AE39" t="e">
            <v>#DIV/0!</v>
          </cell>
          <cell r="AG39" t="e">
            <v>#DIV/0!</v>
          </cell>
          <cell r="AH39" t="e">
            <v>#DIV/0!</v>
          </cell>
          <cell r="AI39" t="e">
            <v>#DIV/0!</v>
          </cell>
          <cell r="AJ39">
            <v>114.98333333333333</v>
          </cell>
          <cell r="AK39">
            <v>64.966666666666654</v>
          </cell>
          <cell r="AL39">
            <v>114.89999999999999</v>
          </cell>
          <cell r="AM39">
            <v>115.01666666666667</v>
          </cell>
          <cell r="AN39">
            <v>35.016666666666666</v>
          </cell>
          <cell r="AO39">
            <v>114.96666666666665</v>
          </cell>
        </row>
        <row r="40">
          <cell r="A40" t="str">
            <v>ATCOOL_IN</v>
          </cell>
          <cell r="D40">
            <v>109</v>
          </cell>
          <cell r="E40">
            <v>65.016666666666666</v>
          </cell>
          <cell r="F40">
            <v>108.89999999999999</v>
          </cell>
          <cell r="H40">
            <v>108.96666666666668</v>
          </cell>
          <cell r="I40">
            <v>35</v>
          </cell>
          <cell r="J40">
            <v>109.06666666666668</v>
          </cell>
          <cell r="L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  <cell r="S40" t="e">
            <v>#DIV/0!</v>
          </cell>
          <cell r="T40" t="e">
            <v>#DIV/0!</v>
          </cell>
          <cell r="U40" t="e">
            <v>#DIV/0!</v>
          </cell>
          <cell r="V40" t="e">
            <v>#DIV/0!</v>
          </cell>
          <cell r="W40" t="e">
            <v>#DIV/0!</v>
          </cell>
          <cell r="X40" t="e">
            <v>#DIV/0!</v>
          </cell>
          <cell r="Y40" t="e">
            <v>#DIV/0!</v>
          </cell>
          <cell r="Z40" t="e">
            <v>#DIV/0!</v>
          </cell>
          <cell r="AA40" t="e">
            <v>#DIV/0!</v>
          </cell>
          <cell r="AB40" t="e">
            <v>#DIV/0!</v>
          </cell>
          <cell r="AC40" t="e">
            <v>#DIV/0!</v>
          </cell>
          <cell r="AD40" t="e">
            <v>#DIV/0!</v>
          </cell>
          <cell r="AE40" t="e">
            <v>#DIV/0!</v>
          </cell>
          <cell r="AG40" t="e">
            <v>#DIV/0!</v>
          </cell>
          <cell r="AH40" t="e">
            <v>#DIV/0!</v>
          </cell>
          <cell r="AI40" t="e">
            <v>#DIV/0!</v>
          </cell>
          <cell r="AJ40">
            <v>109.06666666666666</v>
          </cell>
          <cell r="AK40">
            <v>65</v>
          </cell>
          <cell r="AL40">
            <v>108.96666666666668</v>
          </cell>
          <cell r="AM40">
            <v>108.98333333333333</v>
          </cell>
          <cell r="AN40">
            <v>35</v>
          </cell>
          <cell r="AO40">
            <v>108.98333333333333</v>
          </cell>
        </row>
        <row r="41">
          <cell r="A41" t="str">
            <v>APEBP</v>
          </cell>
          <cell r="D41">
            <v>104.97166666666665</v>
          </cell>
          <cell r="E41">
            <v>104.97500000000001</v>
          </cell>
          <cell r="F41">
            <v>105.05</v>
          </cell>
          <cell r="H41">
            <v>103.99833333333333</v>
          </cell>
          <cell r="I41">
            <v>103.99833333333333</v>
          </cell>
          <cell r="J41">
            <v>104.00333333333333</v>
          </cell>
          <cell r="L41" t="e">
            <v>#DIV/0!</v>
          </cell>
          <cell r="O41" t="e">
            <v>#DIV/0!</v>
          </cell>
          <cell r="P41" t="e">
            <v>#DIV/0!</v>
          </cell>
          <cell r="Q41" t="e">
            <v>#DIV/0!</v>
          </cell>
          <cell r="S41" t="e">
            <v>#DIV/0!</v>
          </cell>
          <cell r="T41" t="e">
            <v>#DIV/0!</v>
          </cell>
          <cell r="U41" t="e">
            <v>#DIV/0!</v>
          </cell>
          <cell r="V41" t="e">
            <v>#DIV/0!</v>
          </cell>
          <cell r="W41" t="e">
            <v>#DIV/0!</v>
          </cell>
          <cell r="X41" t="e">
            <v>#DIV/0!</v>
          </cell>
          <cell r="Y41" t="e">
            <v>#DIV/0!</v>
          </cell>
          <cell r="Z41" t="e">
            <v>#DIV/0!</v>
          </cell>
          <cell r="AA41" t="e">
            <v>#DIV/0!</v>
          </cell>
          <cell r="AB41" t="e">
            <v>#DIV/0!</v>
          </cell>
          <cell r="AC41" t="e">
            <v>#DIV/0!</v>
          </cell>
          <cell r="AD41" t="e">
            <v>#DIV/0!</v>
          </cell>
          <cell r="AE41" t="e">
            <v>#DIV/0!</v>
          </cell>
          <cell r="AG41" t="e">
            <v>#DIV/0!</v>
          </cell>
          <cell r="AH41" t="e">
            <v>#DIV/0!</v>
          </cell>
          <cell r="AI41" t="e">
            <v>#DIV/0!</v>
          </cell>
          <cell r="AJ41">
            <v>105</v>
          </cell>
          <cell r="AK41">
            <v>105</v>
          </cell>
          <cell r="AL41">
            <v>105</v>
          </cell>
          <cell r="AM41">
            <v>104</v>
          </cell>
          <cell r="AN41">
            <v>104</v>
          </cell>
          <cell r="AO41">
            <v>103.99333333333334</v>
          </cell>
        </row>
        <row r="42">
          <cell r="A42" t="str">
            <v>ATINT</v>
          </cell>
          <cell r="D42">
            <v>29</v>
          </cell>
          <cell r="E42">
            <v>29</v>
          </cell>
          <cell r="F42">
            <v>29</v>
          </cell>
          <cell r="H42">
            <v>29</v>
          </cell>
          <cell r="I42">
            <v>29</v>
          </cell>
          <cell r="J42">
            <v>29</v>
          </cell>
          <cell r="L42" t="e">
            <v>#DIV/0!</v>
          </cell>
          <cell r="O42" t="e">
            <v>#DIV/0!</v>
          </cell>
          <cell r="P42" t="e">
            <v>#DIV/0!</v>
          </cell>
          <cell r="Q42" t="e">
            <v>#DIV/0!</v>
          </cell>
          <cell r="S42" t="e">
            <v>#DIV/0!</v>
          </cell>
          <cell r="T42" t="e">
            <v>#DIV/0!</v>
          </cell>
          <cell r="U42" t="e">
            <v>#DIV/0!</v>
          </cell>
          <cell r="V42" t="e">
            <v>#DIV/0!</v>
          </cell>
          <cell r="W42" t="e">
            <v>#DIV/0!</v>
          </cell>
          <cell r="X42" t="e">
            <v>#DIV/0!</v>
          </cell>
          <cell r="Y42" t="e">
            <v>#DIV/0!</v>
          </cell>
          <cell r="Z42" t="e">
            <v>#DIV/0!</v>
          </cell>
          <cell r="AA42" t="e">
            <v>#DIV/0!</v>
          </cell>
          <cell r="AB42" t="e">
            <v>#DIV/0!</v>
          </cell>
          <cell r="AC42" t="e">
            <v>#DIV/0!</v>
          </cell>
          <cell r="AD42" t="e">
            <v>#DIV/0!</v>
          </cell>
          <cell r="AE42" t="e">
            <v>#DIV/0!</v>
          </cell>
          <cell r="AG42" t="e">
            <v>#DIV/0!</v>
          </cell>
          <cell r="AH42" t="e">
            <v>#DIV/0!</v>
          </cell>
          <cell r="AI42" t="e">
            <v>#DIV/0!</v>
          </cell>
          <cell r="AJ42">
            <v>29</v>
          </cell>
          <cell r="AK42">
            <v>29</v>
          </cell>
          <cell r="AL42">
            <v>29</v>
          </cell>
          <cell r="AM42">
            <v>29</v>
          </cell>
          <cell r="AN42">
            <v>29</v>
          </cell>
          <cell r="AO42">
            <v>29.95</v>
          </cell>
        </row>
        <row r="43">
          <cell r="A43" t="str">
            <v>ATFUEL_IN</v>
          </cell>
          <cell r="D43">
            <v>22</v>
          </cell>
          <cell r="E43">
            <v>22</v>
          </cell>
          <cell r="F43">
            <v>22</v>
          </cell>
          <cell r="H43">
            <v>22</v>
          </cell>
          <cell r="I43">
            <v>22</v>
          </cell>
          <cell r="J43">
            <v>22</v>
          </cell>
          <cell r="L43" t="e">
            <v>#DIV/0!</v>
          </cell>
          <cell r="O43" t="e">
            <v>#DIV/0!</v>
          </cell>
          <cell r="P43" t="e">
            <v>#DIV/0!</v>
          </cell>
          <cell r="Q43" t="e">
            <v>#DIV/0!</v>
          </cell>
          <cell r="S43" t="e">
            <v>#DIV/0!</v>
          </cell>
          <cell r="T43" t="e">
            <v>#DIV/0!</v>
          </cell>
          <cell r="U43" t="e">
            <v>#DIV/0!</v>
          </cell>
          <cell r="V43" t="e">
            <v>#DIV/0!</v>
          </cell>
          <cell r="W43" t="e">
            <v>#DIV/0!</v>
          </cell>
          <cell r="X43" t="e">
            <v>#DIV/0!</v>
          </cell>
          <cell r="Y43" t="e">
            <v>#DIV/0!</v>
          </cell>
          <cell r="Z43" t="e">
            <v>#DIV/0!</v>
          </cell>
          <cell r="AA43" t="e">
            <v>#DIV/0!</v>
          </cell>
          <cell r="AB43" t="e">
            <v>#DIV/0!</v>
          </cell>
          <cell r="AC43" t="e">
            <v>#DIV/0!</v>
          </cell>
          <cell r="AD43" t="e">
            <v>#DIV/0!</v>
          </cell>
          <cell r="AE43" t="e">
            <v>#DIV/0!</v>
          </cell>
          <cell r="AG43" t="e">
            <v>#DIV/0!</v>
          </cell>
          <cell r="AH43" t="e">
            <v>#DIV/0!</v>
          </cell>
          <cell r="AI43" t="e">
            <v>#DIV/0!</v>
          </cell>
          <cell r="AJ43">
            <v>22</v>
          </cell>
          <cell r="AK43">
            <v>22</v>
          </cell>
          <cell r="AL43">
            <v>22</v>
          </cell>
          <cell r="AM43">
            <v>22</v>
          </cell>
          <cell r="AN43">
            <v>22</v>
          </cell>
          <cell r="AO43">
            <v>22</v>
          </cell>
        </row>
        <row r="44">
          <cell r="A44" t="str">
            <v>AFFUEL</v>
          </cell>
          <cell r="D44">
            <v>6.1618333333333331</v>
          </cell>
          <cell r="E44">
            <v>6.4563333333333341</v>
          </cell>
          <cell r="F44">
            <v>4.6451666666666673</v>
          </cell>
          <cell r="H44">
            <v>1.0465</v>
          </cell>
          <cell r="I44">
            <v>1.2874999999999999</v>
          </cell>
          <cell r="J44">
            <v>1.2771666666666668</v>
          </cell>
          <cell r="L44" t="e">
            <v>#DIV/0!</v>
          </cell>
          <cell r="O44" t="e">
            <v>#DIV/0!</v>
          </cell>
          <cell r="P44" t="e">
            <v>#DIV/0!</v>
          </cell>
          <cell r="Q44" t="e">
            <v>#DIV/0!</v>
          </cell>
          <cell r="S44" t="e">
            <v>#DIV/0!</v>
          </cell>
          <cell r="T44" t="e">
            <v>#DIV/0!</v>
          </cell>
          <cell r="U44" t="e">
            <v>#DIV/0!</v>
          </cell>
          <cell r="V44" t="e">
            <v>#DIV/0!</v>
          </cell>
          <cell r="W44" t="e">
            <v>#DIV/0!</v>
          </cell>
          <cell r="X44" t="e">
            <v>#DIV/0!</v>
          </cell>
          <cell r="Y44" t="e">
            <v>#DIV/0!</v>
          </cell>
          <cell r="Z44" t="e">
            <v>#DIV/0!</v>
          </cell>
          <cell r="AA44" t="e">
            <v>#DIV/0!</v>
          </cell>
          <cell r="AB44" t="e">
            <v>#DIV/0!</v>
          </cell>
          <cell r="AC44" t="e">
            <v>#DIV/0!</v>
          </cell>
          <cell r="AD44" t="e">
            <v>#DIV/0!</v>
          </cell>
          <cell r="AE44" t="e">
            <v>#DIV/0!</v>
          </cell>
          <cell r="AG44" t="e">
            <v>#DIV/0!</v>
          </cell>
          <cell r="AH44" t="e">
            <v>#DIV/0!</v>
          </cell>
          <cell r="AI44" t="e">
            <v>#DIV/0!</v>
          </cell>
          <cell r="AJ44">
            <v>6.1653333333333329</v>
          </cell>
          <cell r="AK44">
            <v>6.4488333333333339</v>
          </cell>
          <cell r="AL44">
            <v>4.6431666666666667</v>
          </cell>
          <cell r="AM44">
            <v>1.0475000000000001</v>
          </cell>
          <cell r="AN44">
            <v>1.2846666666666666</v>
          </cell>
          <cell r="AO44">
            <v>1.2786666666666668</v>
          </cell>
        </row>
        <row r="45">
          <cell r="A45" t="str">
            <v>AAFR</v>
          </cell>
          <cell r="D45">
            <v>14.493333333333332</v>
          </cell>
          <cell r="E45">
            <v>14.501666666666665</v>
          </cell>
          <cell r="F45">
            <v>14.508333333333333</v>
          </cell>
          <cell r="H45">
            <v>14.521666666666663</v>
          </cell>
          <cell r="I45">
            <v>14.535000000000002</v>
          </cell>
          <cell r="J45">
            <v>14.516666666666667</v>
          </cell>
          <cell r="L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  <cell r="S45" t="e">
            <v>#DIV/0!</v>
          </cell>
          <cell r="T45" t="e">
            <v>#DIV/0!</v>
          </cell>
          <cell r="U45" t="e">
            <v>#DIV/0!</v>
          </cell>
          <cell r="V45" t="e">
            <v>#DIV/0!</v>
          </cell>
          <cell r="W45" t="e">
            <v>#DIV/0!</v>
          </cell>
          <cell r="X45" t="e">
            <v>#DIV/0!</v>
          </cell>
          <cell r="Y45" t="e">
            <v>#DIV/0!</v>
          </cell>
          <cell r="Z45" t="e">
            <v>#DIV/0!</v>
          </cell>
          <cell r="AA45" t="e">
            <v>#DIV/0!</v>
          </cell>
          <cell r="AB45" t="e">
            <v>#DIV/0!</v>
          </cell>
          <cell r="AC45" t="e">
            <v>#DIV/0!</v>
          </cell>
          <cell r="AD45" t="e">
            <v>#DIV/0!</v>
          </cell>
          <cell r="AE45" t="e">
            <v>#DIV/0!</v>
          </cell>
          <cell r="AG45" t="e">
            <v>#DIV/0!</v>
          </cell>
          <cell r="AH45" t="e">
            <v>#DIV/0!</v>
          </cell>
          <cell r="AI45" t="e">
            <v>#DIV/0!</v>
          </cell>
          <cell r="AJ45">
            <v>14.49</v>
          </cell>
          <cell r="AK45">
            <v>14.503333333333332</v>
          </cell>
          <cell r="AL45">
            <v>14.51</v>
          </cell>
          <cell r="AM45">
            <v>14.519999999999998</v>
          </cell>
          <cell r="AN45">
            <v>14.53</v>
          </cell>
          <cell r="AO45">
            <v>14.519999999999998</v>
          </cell>
        </row>
        <row r="46">
          <cell r="A46" t="str">
            <v>LDCELEXC</v>
          </cell>
          <cell r="D46">
            <v>3.3325999999999998</v>
          </cell>
          <cell r="E46">
            <v>3.3325999999999998</v>
          </cell>
          <cell r="F46">
            <v>3.3325999999999998</v>
          </cell>
          <cell r="H46">
            <v>3.3325999999999998</v>
          </cell>
          <cell r="I46">
            <v>3.3325999999999998</v>
          </cell>
          <cell r="J46">
            <v>3.3325833333333335</v>
          </cell>
          <cell r="L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  <cell r="S46" t="e">
            <v>#DIV/0!</v>
          </cell>
          <cell r="T46" t="e">
            <v>#DIV/0!</v>
          </cell>
          <cell r="U46" t="e">
            <v>#DIV/0!</v>
          </cell>
          <cell r="V46" t="e">
            <v>#DIV/0!</v>
          </cell>
          <cell r="W46" t="e">
            <v>#DIV/0!</v>
          </cell>
          <cell r="X46" t="e">
            <v>#DIV/0!</v>
          </cell>
          <cell r="Y46" t="e">
            <v>#DIV/0!</v>
          </cell>
          <cell r="Z46" t="e">
            <v>#DIV/0!</v>
          </cell>
          <cell r="AA46" t="e">
            <v>#DIV/0!</v>
          </cell>
          <cell r="AB46" t="e">
            <v>#DIV/0!</v>
          </cell>
          <cell r="AC46" t="e">
            <v>#DIV/0!</v>
          </cell>
          <cell r="AD46" t="e">
            <v>#DIV/0!</v>
          </cell>
          <cell r="AE46" t="e">
            <v>#DIV/0!</v>
          </cell>
          <cell r="AG46" t="e">
            <v>#DIV/0!</v>
          </cell>
          <cell r="AH46" t="e">
            <v>#DIV/0!</v>
          </cell>
          <cell r="AI46" t="e">
            <v>#DIV/0!</v>
          </cell>
          <cell r="AJ46">
            <v>3.3325</v>
          </cell>
          <cell r="AK46">
            <v>3.3325499999999999</v>
          </cell>
          <cell r="AL46">
            <v>3.3325333333333336</v>
          </cell>
          <cell r="AM46">
            <v>3.3325999999999998</v>
          </cell>
          <cell r="AN46">
            <v>3.3325999999999998</v>
          </cell>
          <cell r="AO46">
            <v>3.3326333333333333</v>
          </cell>
        </row>
        <row r="47">
          <cell r="A47" t="str">
            <v>BSFC</v>
          </cell>
          <cell r="D47">
            <v>0.2802</v>
          </cell>
          <cell r="E47">
            <v>0.29360000000000003</v>
          </cell>
          <cell r="F47">
            <v>0.28165000000000001</v>
          </cell>
          <cell r="H47">
            <v>0.71878333333333344</v>
          </cell>
          <cell r="I47">
            <v>0.88444999999999985</v>
          </cell>
          <cell r="J47">
            <v>0.43871666666666664</v>
          </cell>
          <cell r="L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  <cell r="S47" t="e">
            <v>#DIV/0!</v>
          </cell>
          <cell r="T47" t="e">
            <v>#DIV/0!</v>
          </cell>
          <cell r="U47" t="e">
            <v>#DIV/0!</v>
          </cell>
          <cell r="V47" t="e">
            <v>#DIV/0!</v>
          </cell>
          <cell r="W47" t="e">
            <v>#DIV/0!</v>
          </cell>
          <cell r="X47" t="e">
            <v>#DIV/0!</v>
          </cell>
          <cell r="Y47" t="e">
            <v>#DIV/0!</v>
          </cell>
          <cell r="Z47" t="e">
            <v>#DIV/0!</v>
          </cell>
          <cell r="AA47" t="e">
            <v>#DIV/0!</v>
          </cell>
          <cell r="AB47" t="e">
            <v>#DIV/0!</v>
          </cell>
          <cell r="AC47" t="e">
            <v>#DIV/0!</v>
          </cell>
          <cell r="AD47" t="e">
            <v>#DIV/0!</v>
          </cell>
          <cell r="AE47" t="e">
            <v>#DIV/0!</v>
          </cell>
          <cell r="AG47" t="e">
            <v>#DIV/0!</v>
          </cell>
          <cell r="AH47" t="e">
            <v>#DIV/0!</v>
          </cell>
          <cell r="AI47" t="e">
            <v>#DIV/0!</v>
          </cell>
          <cell r="AJ47">
            <v>0.28033333333333332</v>
          </cell>
          <cell r="AK47">
            <v>0.29325000000000001</v>
          </cell>
          <cell r="AL47">
            <v>0.28150000000000003</v>
          </cell>
          <cell r="AM47">
            <v>0.71958333333333346</v>
          </cell>
          <cell r="AN47">
            <v>0.88239999999999996</v>
          </cell>
          <cell r="AO47">
            <v>0.43919999999999998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MaxValues"/>
      <sheetName val="BL6_Iteration1"/>
      <sheetName val="BL6_Iteration2"/>
      <sheetName val="BL6_Iteration3"/>
      <sheetName val="BL6_Iteration4"/>
      <sheetName val="BL6_Iteration5"/>
      <sheetName val="BL6_Iteration6"/>
      <sheetName val="BL5_Iteration1"/>
      <sheetName val="BL5_Iteration2"/>
      <sheetName val="BL5_Iteration3"/>
      <sheetName val="BL5_Iteration4"/>
      <sheetName val="BL5_Iteration5"/>
      <sheetName val="BL5_Iteration6"/>
      <sheetName val="BL6I1S1"/>
      <sheetName val="BL5I1S1"/>
      <sheetName val="BL6I1S2"/>
      <sheetName val="BL5I1S2"/>
      <sheetName val="BL6I1S3"/>
      <sheetName val="BL5I1S3"/>
      <sheetName val="BL6I1S4"/>
      <sheetName val="BL5I1S4"/>
      <sheetName val="BL6I1S5"/>
      <sheetName val="BL5I1S5"/>
      <sheetName val="BL6I1S6"/>
      <sheetName val="BL5I1S6"/>
      <sheetName val="BL6I2S1"/>
      <sheetName val="BL5I2S1"/>
      <sheetName val="BL6I2S2"/>
      <sheetName val="BL5I2S2"/>
      <sheetName val="BL6I2S3"/>
      <sheetName val="BL5I2S3"/>
      <sheetName val="BL6I2S4"/>
      <sheetName val="BL5I2S4"/>
      <sheetName val="BL6I2S5"/>
      <sheetName val="BL5I2S5"/>
      <sheetName val="BL6I2S6"/>
      <sheetName val="BL5I2S6"/>
      <sheetName val="BL6I3S1"/>
      <sheetName val="BL5I3S1"/>
      <sheetName val="BL6I3S2"/>
      <sheetName val="BL5I3S2"/>
      <sheetName val="BL6I3S3"/>
      <sheetName val="BL5I3S3"/>
      <sheetName val="BL6I3S4"/>
      <sheetName val="BL5I3S4"/>
      <sheetName val="BL6I3S5"/>
      <sheetName val="BL5I3S5"/>
      <sheetName val="BL6I3S6"/>
      <sheetName val="BL5I3S6"/>
      <sheetName val="BL6I4S1"/>
      <sheetName val="BL5I4S1"/>
      <sheetName val="BL6I4S2"/>
      <sheetName val="BL5I4S2"/>
      <sheetName val="BL6I4S3"/>
      <sheetName val="BL5I4S3"/>
      <sheetName val="BL6I4S4"/>
      <sheetName val="BL5I4S4"/>
      <sheetName val="BL6I4S5"/>
      <sheetName val="BL5I4S5"/>
      <sheetName val="BL6I4S6"/>
      <sheetName val="BL5I4S6"/>
      <sheetName val="BL6I5S1"/>
      <sheetName val="BL5I5S1"/>
      <sheetName val="BL6I5S2"/>
      <sheetName val="BL5I5S2"/>
      <sheetName val="BL6I5S3"/>
      <sheetName val="BL5I5S3"/>
      <sheetName val="BL6I5S4"/>
      <sheetName val="BL5I5S4"/>
      <sheetName val="BL6I5S5"/>
      <sheetName val="BL5I5S5"/>
      <sheetName val="BL6I5S6"/>
      <sheetName val="BL5I5S6"/>
      <sheetName val="BL6I6S1"/>
      <sheetName val="BL5I6S1"/>
      <sheetName val="BL6I6S2"/>
      <sheetName val="BL5I6S2"/>
      <sheetName val="BL6I6S3"/>
      <sheetName val="BL5I6S3"/>
      <sheetName val="BL6I6S4"/>
      <sheetName val="BL5I6S4"/>
      <sheetName val="BL6I6S5"/>
      <sheetName val="BL5I6S5"/>
      <sheetName val="BL6I6S6"/>
      <sheetName val="BL5I6S6"/>
    </sheetNames>
    <sheetDataSet>
      <sheetData sheetId="0" refreshError="1"/>
      <sheetData sheetId="1">
        <row r="1">
          <cell r="B1">
            <v>14.45</v>
          </cell>
        </row>
        <row r="2">
          <cell r="B2">
            <v>40.1</v>
          </cell>
        </row>
        <row r="5">
          <cell r="B5">
            <v>14.44</v>
          </cell>
        </row>
        <row r="6">
          <cell r="B6">
            <v>40.1</v>
          </cell>
        </row>
        <row r="8">
          <cell r="B8">
            <v>14.45</v>
          </cell>
        </row>
        <row r="9">
          <cell r="B9">
            <v>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0815-B1E8-489A-B97B-289047FB564D}">
  <sheetPr>
    <pageSetUpPr fitToPage="1"/>
  </sheetPr>
  <dimension ref="B1:AF60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E34" sqref="E34"/>
    </sheetView>
  </sheetViews>
  <sheetFormatPr defaultColWidth="9.140625" defaultRowHeight="12.75" x14ac:dyDescent="0.2"/>
  <cols>
    <col min="1" max="1" width="1.7109375" style="18" customWidth="1"/>
    <col min="2" max="2" width="30.85546875" style="18" bestFit="1" customWidth="1"/>
    <col min="3" max="16" width="9.5703125" style="18" bestFit="1" customWidth="1"/>
    <col min="17" max="17" width="9.5703125" style="18" customWidth="1"/>
    <col min="18" max="20" width="9.140625" style="18"/>
    <col min="21" max="22" width="9.5703125" style="18" bestFit="1" customWidth="1"/>
    <col min="23" max="16384" width="9.140625" style="18"/>
  </cols>
  <sheetData>
    <row r="1" spans="2:32" x14ac:dyDescent="0.2">
      <c r="B1" s="17" t="s">
        <v>136</v>
      </c>
    </row>
    <row r="2" spans="2:32" ht="13.5" thickBot="1" x14ac:dyDescent="0.25">
      <c r="B2" s="18" t="s">
        <v>137</v>
      </c>
    </row>
    <row r="3" spans="2:32" ht="15" customHeight="1" x14ac:dyDescent="0.2">
      <c r="B3" s="19"/>
      <c r="C3" s="20" t="s">
        <v>94</v>
      </c>
      <c r="D3" s="20" t="s">
        <v>95</v>
      </c>
      <c r="E3" s="20" t="s">
        <v>96</v>
      </c>
      <c r="F3" s="20" t="s">
        <v>97</v>
      </c>
      <c r="G3" s="20" t="s">
        <v>98</v>
      </c>
      <c r="H3" s="20" t="s">
        <v>99</v>
      </c>
      <c r="I3" s="20" t="s">
        <v>100</v>
      </c>
      <c r="J3" s="20" t="s">
        <v>101</v>
      </c>
      <c r="K3" s="20" t="s">
        <v>102</v>
      </c>
      <c r="L3" s="20" t="s">
        <v>103</v>
      </c>
      <c r="M3" s="20" t="s">
        <v>104</v>
      </c>
      <c r="N3" s="20" t="s">
        <v>105</v>
      </c>
      <c r="O3" s="20" t="s">
        <v>46</v>
      </c>
      <c r="P3" s="21" t="s">
        <v>46</v>
      </c>
      <c r="Q3" s="79"/>
    </row>
    <row r="4" spans="2:32" x14ac:dyDescent="0.2">
      <c r="B4" s="22"/>
      <c r="C4" s="23" t="s">
        <v>106</v>
      </c>
      <c r="D4" s="23" t="s">
        <v>133</v>
      </c>
      <c r="E4" s="23" t="s">
        <v>133</v>
      </c>
      <c r="F4" s="23" t="s">
        <v>106</v>
      </c>
      <c r="G4" s="23" t="s">
        <v>106</v>
      </c>
      <c r="H4" s="23" t="s">
        <v>133</v>
      </c>
      <c r="I4" s="23" t="s">
        <v>133</v>
      </c>
      <c r="J4" s="23" t="s">
        <v>106</v>
      </c>
      <c r="K4" s="23" t="s">
        <v>106</v>
      </c>
      <c r="L4" s="23" t="s">
        <v>133</v>
      </c>
      <c r="M4" s="23" t="s">
        <v>133</v>
      </c>
      <c r="N4" s="23" t="s">
        <v>106</v>
      </c>
      <c r="O4" s="23" t="s">
        <v>133</v>
      </c>
      <c r="P4" s="24" t="s">
        <v>106</v>
      </c>
      <c r="Q4" s="79"/>
    </row>
    <row r="5" spans="2:32" x14ac:dyDescent="0.2"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79"/>
    </row>
    <row r="6" spans="2:32" ht="15" x14ac:dyDescent="0.2">
      <c r="B6" s="22" t="s">
        <v>107</v>
      </c>
      <c r="C6" s="35">
        <f>BL6_Iteration1!$B$78</f>
        <v>0.28308333333333335</v>
      </c>
      <c r="D6" s="35">
        <f>BL5_Iteration1!$B$78</f>
        <v>0.28168333333333334</v>
      </c>
      <c r="E6" s="35">
        <f>BL5_Iteration2!$B$78</f>
        <v>0.28108333333333335</v>
      </c>
      <c r="F6" s="35">
        <f>BL6_Iteration2!$B$78</f>
        <v>0.28101666666666669</v>
      </c>
      <c r="G6" s="35">
        <f>BL6_Iteration3!$B$78</f>
        <v>0.28073333333333333</v>
      </c>
      <c r="H6" s="35">
        <f>BL5_Iteration3!$B$78</f>
        <v>0.28008333333333335</v>
      </c>
      <c r="I6" s="35">
        <f>BL5_Iteration4!$B$78</f>
        <v>0.27965000000000001</v>
      </c>
      <c r="J6" s="35">
        <f>BL6_Iteration4!$B$78</f>
        <v>0.27983333333333338</v>
      </c>
      <c r="K6" s="35">
        <f>BL6_Iteration5!$B$78</f>
        <v>0.27995000000000003</v>
      </c>
      <c r="L6" s="35">
        <f>BL5_Iteration5!$B$78</f>
        <v>0.27936666666666671</v>
      </c>
      <c r="M6" s="35">
        <f>BL5_Iteration6!$B$78</f>
        <v>0.27939999999999993</v>
      </c>
      <c r="N6" s="35">
        <f>BL6_Iteration6!$B$78</f>
        <v>0.27985000000000004</v>
      </c>
      <c r="O6" s="45">
        <f>AVERAGE(D6,E6,H6,I6,L6,M6)</f>
        <v>0.28021111111111113</v>
      </c>
      <c r="P6" s="46">
        <f>AVERAGE(C6,F6,G6,J6,K6,N6)</f>
        <v>0.28074444444444446</v>
      </c>
      <c r="Q6" s="80"/>
    </row>
    <row r="7" spans="2:32" ht="15" x14ac:dyDescent="0.2">
      <c r="B7" s="22" t="s">
        <v>108</v>
      </c>
      <c r="C7" s="35">
        <f>BL6_Iteration1!$B$79</f>
        <v>0.29559999999999992</v>
      </c>
      <c r="D7" s="35">
        <f>BL5_Iteration1!$B$79</f>
        <v>0.29463333333333336</v>
      </c>
      <c r="E7" s="35">
        <f>BL5_Iteration2!$B$79</f>
        <v>0.29443333333333332</v>
      </c>
      <c r="F7" s="35">
        <f>BL6_Iteration2!$B$79</f>
        <v>0.29438333333333333</v>
      </c>
      <c r="G7" s="35">
        <f>BL6_Iteration3!$B$79</f>
        <v>0.29421666666666668</v>
      </c>
      <c r="H7" s="35">
        <f>BL5_Iteration3!$B$79</f>
        <v>0.29326666666666668</v>
      </c>
      <c r="I7" s="35">
        <f>BL5_Iteration4!$B$79</f>
        <v>0.29301666666666665</v>
      </c>
      <c r="J7" s="35">
        <f>BL6_Iteration4!$B$79</f>
        <v>0.2931333333333333</v>
      </c>
      <c r="K7" s="35">
        <f>BL6_Iteration5!$B$79</f>
        <v>0.29304999999999998</v>
      </c>
      <c r="L7" s="35">
        <f>BL5_Iteration5!$B$79</f>
        <v>0.29283333333333333</v>
      </c>
      <c r="M7" s="35">
        <f>BL5_Iteration6!$B$79</f>
        <v>0.29268333333333335</v>
      </c>
      <c r="N7" s="35">
        <f>BL6_Iteration6!$B$79</f>
        <v>0.29321666666666663</v>
      </c>
      <c r="O7" s="45">
        <f t="shared" ref="O7:O34" si="0">AVERAGE(D7,E7,H7,I7,L7,M7)</f>
        <v>0.29347777777777778</v>
      </c>
      <c r="P7" s="46">
        <f t="shared" ref="P7:P34" si="1">AVERAGE(C7,F7,G7,J7,K7,N7)</f>
        <v>0.29393333333333332</v>
      </c>
      <c r="Q7" s="80"/>
    </row>
    <row r="8" spans="2:32" ht="15" x14ac:dyDescent="0.2">
      <c r="B8" s="22" t="s">
        <v>109</v>
      </c>
      <c r="C8" s="35">
        <f>BL6_Iteration1!$B$80</f>
        <v>0.28428333333333333</v>
      </c>
      <c r="D8" s="35">
        <f>BL5_Iteration1!$B$80</f>
        <v>0.28321666666666667</v>
      </c>
      <c r="E8" s="35">
        <f>BL5_Iteration2!$B$80</f>
        <v>0.28273333333333328</v>
      </c>
      <c r="F8" s="35">
        <f>BL6_Iteration2!$B$80</f>
        <v>0.28246666666666664</v>
      </c>
      <c r="G8" s="35">
        <f>BL6_Iteration3!$B$80</f>
        <v>0.28225</v>
      </c>
      <c r="H8" s="35">
        <f>BL5_Iteration3!$B$80</f>
        <v>0.28178333333333333</v>
      </c>
      <c r="I8" s="35">
        <f>BL5_Iteration4!$B$80</f>
        <v>0.28141666666666665</v>
      </c>
      <c r="J8" s="35">
        <f>BL6_Iteration4!$B$80</f>
        <v>0.28173333333333334</v>
      </c>
      <c r="K8" s="35">
        <f>BL6_Iteration5!$B$80</f>
        <v>0.28226666666666667</v>
      </c>
      <c r="L8" s="35">
        <f>BL5_Iteration5!$B$80</f>
        <v>0.28119999999999995</v>
      </c>
      <c r="M8" s="35">
        <f>BL5_Iteration6!$B$80</f>
        <v>0.28089999999999998</v>
      </c>
      <c r="N8" s="35">
        <f>BL6_Iteration6!$B$80</f>
        <v>0.28153333333333336</v>
      </c>
      <c r="O8" s="45">
        <f t="shared" si="0"/>
        <v>0.28187499999999993</v>
      </c>
      <c r="P8" s="46">
        <f t="shared" si="1"/>
        <v>0.28242222222222224</v>
      </c>
      <c r="Q8" s="80"/>
    </row>
    <row r="9" spans="2:32" ht="15" x14ac:dyDescent="0.2">
      <c r="B9" s="22" t="s">
        <v>110</v>
      </c>
      <c r="C9" s="35">
        <f>BL6_Iteration1!$B$81</f>
        <v>0.70765</v>
      </c>
      <c r="D9" s="35">
        <f>BL5_Iteration1!$B$81</f>
        <v>0.70383333333333342</v>
      </c>
      <c r="E9" s="35">
        <f>BL5_Iteration2!$B$81</f>
        <v>0.70178333333333331</v>
      </c>
      <c r="F9" s="35">
        <f>BL6_Iteration2!$B$81</f>
        <v>0.70018333333333327</v>
      </c>
      <c r="G9" s="35">
        <f>BL6_Iteration3!$B$81</f>
        <v>0.70063333333333322</v>
      </c>
      <c r="H9" s="35">
        <f>BL5_Iteration3!$B$81</f>
        <v>0.69794999999999996</v>
      </c>
      <c r="I9" s="35">
        <f>BL5_Iteration4!$B$81</f>
        <v>0.69548333333333323</v>
      </c>
      <c r="J9" s="35">
        <f>BL6_Iteration4!$B$81</f>
        <v>0.69873333333333332</v>
      </c>
      <c r="K9" s="35">
        <f>BL6_Iteration5!$B$81</f>
        <v>0.69620000000000004</v>
      </c>
      <c r="L9" s="35">
        <f>BL5_Iteration5!$B$81</f>
        <v>0.69691666666666663</v>
      </c>
      <c r="M9" s="35">
        <f>BL5_Iteration6!$B$81</f>
        <v>0.69485000000000008</v>
      </c>
      <c r="N9" s="35">
        <f>BL6_Iteration6!$B$81</f>
        <v>0.6976</v>
      </c>
      <c r="O9" s="45">
        <f t="shared" si="0"/>
        <v>0.69846944444444448</v>
      </c>
      <c r="P9" s="46">
        <f t="shared" si="1"/>
        <v>0.70016666666666671</v>
      </c>
      <c r="Q9" s="80"/>
    </row>
    <row r="10" spans="2:32" ht="15" x14ac:dyDescent="0.2">
      <c r="B10" s="22" t="s">
        <v>111</v>
      </c>
      <c r="C10" s="35">
        <f>BL6_Iteration1!$B$82</f>
        <v>0.86288333333333311</v>
      </c>
      <c r="D10" s="35">
        <f>BL5_Iteration1!$B$82</f>
        <v>0.8595166666666666</v>
      </c>
      <c r="E10" s="35">
        <f>BL5_Iteration2!$B$82</f>
        <v>0.8571833333333333</v>
      </c>
      <c r="F10" s="35">
        <f>BL6_Iteration2!$B$82</f>
        <v>0.8596166666666667</v>
      </c>
      <c r="G10" s="35">
        <f>BL6_Iteration3!$B$82</f>
        <v>0.85960000000000003</v>
      </c>
      <c r="H10" s="35">
        <f>BL5_Iteration3!$B$82</f>
        <v>0.86038333333333339</v>
      </c>
      <c r="I10" s="35">
        <f>BL5_Iteration4!$B$82</f>
        <v>0.85151666666666659</v>
      </c>
      <c r="J10" s="35">
        <f>BL6_Iteration4!$B$82</f>
        <v>0.85590000000000011</v>
      </c>
      <c r="K10" s="35">
        <f>BL6_Iteration5!$B$82</f>
        <v>0.85460000000000003</v>
      </c>
      <c r="L10" s="35">
        <f>BL5_Iteration5!$B$82</f>
        <v>0.85189999999999999</v>
      </c>
      <c r="M10" s="35">
        <f>BL5_Iteration6!$B$82</f>
        <v>0.85658333333333336</v>
      </c>
      <c r="N10" s="35">
        <f>BL6_Iteration6!$B$82</f>
        <v>0.85265000000000002</v>
      </c>
      <c r="O10" s="45">
        <f t="shared" si="0"/>
        <v>0.8561805555555555</v>
      </c>
      <c r="P10" s="46">
        <f t="shared" si="1"/>
        <v>0.85754166666666665</v>
      </c>
      <c r="Q10" s="80"/>
    </row>
    <row r="11" spans="2:32" ht="15" x14ac:dyDescent="0.2">
      <c r="B11" s="22" t="s">
        <v>112</v>
      </c>
      <c r="C11" s="35">
        <f>BL6_Iteration1!$B$83</f>
        <v>0.44225000000000003</v>
      </c>
      <c r="D11" s="35">
        <f>BL5_Iteration1!$B$83</f>
        <v>0.44213333333333332</v>
      </c>
      <c r="E11" s="35">
        <f>BL5_Iteration2!$B$83</f>
        <v>0.43931666666666663</v>
      </c>
      <c r="F11" s="35">
        <f>BL6_Iteration2!$B$83</f>
        <v>0.43853333333333339</v>
      </c>
      <c r="G11" s="35">
        <f>BL6_Iteration3!$B$83</f>
        <v>0.43948333333333328</v>
      </c>
      <c r="H11" s="35">
        <f>BL5_Iteration3!$B$83</f>
        <v>0.43744999999999995</v>
      </c>
      <c r="I11" s="35">
        <f>BL5_Iteration4!$B$83</f>
        <v>0.4372833333333333</v>
      </c>
      <c r="J11" s="35">
        <f>BL6_Iteration4!$B$83</f>
        <v>0.43540000000000001</v>
      </c>
      <c r="K11" s="35">
        <f>BL6_Iteration5!$B$83</f>
        <v>0.43516666666666665</v>
      </c>
      <c r="L11" s="35">
        <f>BL5_Iteration5!$B$83</f>
        <v>0.43813333333333332</v>
      </c>
      <c r="M11" s="35">
        <f>BL5_Iteration6!$B$83</f>
        <v>0.43736666666666663</v>
      </c>
      <c r="N11" s="35">
        <f>BL6_Iteration6!$B$83</f>
        <v>0.4371666666666667</v>
      </c>
      <c r="O11" s="45">
        <f t="shared" si="0"/>
        <v>0.43861388888888886</v>
      </c>
      <c r="P11" s="46">
        <f t="shared" si="1"/>
        <v>0.438</v>
      </c>
      <c r="Q11" s="80"/>
    </row>
    <row r="12" spans="2:32" ht="15" x14ac:dyDescent="0.2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45"/>
      <c r="P12" s="46"/>
      <c r="Q12" s="80"/>
    </row>
    <row r="13" spans="2:32" ht="15" x14ac:dyDescent="0.25">
      <c r="B13" s="22" t="s">
        <v>113</v>
      </c>
      <c r="C13" s="28">
        <f>BL6_Iteration1!$C$78</f>
        <v>4.1296857030914447E-4</v>
      </c>
      <c r="D13" s="28">
        <f>BL5_Iteration1!$C$78</f>
        <v>4.150210737056565E-4</v>
      </c>
      <c r="E13" s="28">
        <f>BL5_Iteration2!$C$78</f>
        <v>2.6781120167530321E-4</v>
      </c>
      <c r="F13" s="28">
        <f>BL6_Iteration2!$C$78</f>
        <v>5.2379816537144474E-4</v>
      </c>
      <c r="G13" s="28">
        <f>BL6_Iteration3!$C$78</f>
        <v>1.8394601501814251E-4</v>
      </c>
      <c r="H13" s="28">
        <f>BL5_Iteration3!$C$78</f>
        <v>2.6876738567414393E-4</v>
      </c>
      <c r="I13" s="28">
        <f>BL5_Iteration4!$C$78</f>
        <v>1.958600241391403E-4</v>
      </c>
      <c r="J13" s="28">
        <f>BL6_Iteration4!$C$78</f>
        <v>4.8824065591230415E-4</v>
      </c>
      <c r="K13" s="28">
        <f>BL6_Iteration5!$C$78</f>
        <v>3.7464148889812489E-4</v>
      </c>
      <c r="L13" s="28">
        <f>BL5_Iteration5!$C$78</f>
        <v>2.9226700188324207E-4</v>
      </c>
      <c r="M13" s="28">
        <f>BL5_Iteration6!$C$78</f>
        <v>2.2636203723471078E-4</v>
      </c>
      <c r="N13" s="28">
        <f>BL6_Iteration6!$C$78</f>
        <v>4.9255132221158178E-4</v>
      </c>
      <c r="O13" s="75">
        <f t="shared" si="0"/>
        <v>2.7768145405203284E-4</v>
      </c>
      <c r="P13" s="76">
        <f t="shared" si="1"/>
        <v>4.1269103628679044E-4</v>
      </c>
      <c r="Q13" s="81"/>
      <c r="S13" s="77"/>
      <c r="T13" s="78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</row>
    <row r="14" spans="2:32" ht="15" x14ac:dyDescent="0.25">
      <c r="B14" s="22" t="s">
        <v>114</v>
      </c>
      <c r="C14" s="28">
        <f>BL6_Iteration1!$C$79</f>
        <v>2.1395653993023747E-4</v>
      </c>
      <c r="D14" s="28">
        <f>BL5_Iteration1!$C$79</f>
        <v>4.110397584474957E-4</v>
      </c>
      <c r="E14" s="28">
        <f>BL5_Iteration2!$C$79</f>
        <v>4.113189658005876E-4</v>
      </c>
      <c r="F14" s="28">
        <f>BL6_Iteration2!$C$79</f>
        <v>4.5150658523183354E-4</v>
      </c>
      <c r="G14" s="28">
        <f>BL6_Iteration3!$C$79</f>
        <v>5.4452454951332114E-4</v>
      </c>
      <c r="H14" s="28">
        <f>BL5_Iteration3!$C$79</f>
        <v>6.3488247527931788E-4</v>
      </c>
      <c r="I14" s="28">
        <f>BL5_Iteration4!$C$79</f>
        <v>3.3554135040678249E-4</v>
      </c>
      <c r="J14" s="28">
        <f>BL6_Iteration4!$C$79</f>
        <v>5.9740393616392973E-4</v>
      </c>
      <c r="K14" s="28">
        <f>BL6_Iteration5!$C$79</f>
        <v>4.7036508282174104E-4</v>
      </c>
      <c r="L14" s="28">
        <f>BL5_Iteration5!$C$79</f>
        <v>4.1356635457217872E-4</v>
      </c>
      <c r="M14" s="28">
        <f>BL5_Iteration6!$C$79</f>
        <v>5.8848633598377134E-4</v>
      </c>
      <c r="N14" s="28">
        <f>BL6_Iteration6!$C$79</f>
        <v>4.5330306456834899E-4</v>
      </c>
      <c r="O14" s="75">
        <f t="shared" si="0"/>
        <v>4.6580587341502229E-4</v>
      </c>
      <c r="P14" s="76">
        <f t="shared" si="1"/>
        <v>4.5517662637156866E-4</v>
      </c>
      <c r="Q14" s="81"/>
      <c r="S14" s="77"/>
      <c r="T14" s="78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</row>
    <row r="15" spans="2:32" ht="15" x14ac:dyDescent="0.25">
      <c r="B15" s="22" t="s">
        <v>115</v>
      </c>
      <c r="C15" s="28">
        <f>BL6_Iteration1!$C$80</f>
        <v>6.0587492209708115E-4</v>
      </c>
      <c r="D15" s="28">
        <f>BL5_Iteration1!$C$80</f>
        <v>4.127741521037663E-4</v>
      </c>
      <c r="E15" s="28">
        <f>BL5_Iteration2!$C$80</f>
        <v>6.954907429263372E-4</v>
      </c>
      <c r="F15" s="28">
        <f>BL6_Iteration2!$C$80</f>
        <v>8.2774028400993101E-4</v>
      </c>
      <c r="G15" s="28">
        <f>BL6_Iteration3!$C$80</f>
        <v>2.9642516440530849E-4</v>
      </c>
      <c r="H15" s="28">
        <f>BL5_Iteration3!$C$80</f>
        <v>8.8127192439529825E-4</v>
      </c>
      <c r="I15" s="28">
        <f>BL5_Iteration4!$C$80</f>
        <v>4.1541434212024556E-4</v>
      </c>
      <c r="J15" s="28">
        <f>BL6_Iteration4!$C$80</f>
        <v>7.3317242710978908E-4</v>
      </c>
      <c r="K15" s="28">
        <f>BL6_Iteration5!$C$80</f>
        <v>4.8403168474059842E-4</v>
      </c>
      <c r="L15" s="28">
        <f>BL5_Iteration5!$C$80</f>
        <v>3.1807510348499913E-4</v>
      </c>
      <c r="M15" s="28">
        <f>BL5_Iteration6!$C$80</f>
        <v>2.2515326879095116E-4</v>
      </c>
      <c r="N15" s="28">
        <f>BL6_Iteration6!$C$80</f>
        <v>4.3016580924904271E-4</v>
      </c>
      <c r="O15" s="75">
        <f t="shared" si="0"/>
        <v>4.9136325563693293E-4</v>
      </c>
      <c r="P15" s="76">
        <f t="shared" si="1"/>
        <v>5.6290171526862502E-4</v>
      </c>
      <c r="Q15" s="81"/>
      <c r="S15" s="77"/>
      <c r="T15" s="78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</row>
    <row r="16" spans="2:32" ht="15" x14ac:dyDescent="0.25">
      <c r="B16" s="22" t="s">
        <v>116</v>
      </c>
      <c r="C16" s="28">
        <f>BL6_Iteration1!$C$81</f>
        <v>4.6686719527115955E-3</v>
      </c>
      <c r="D16" s="28">
        <f>BL5_Iteration1!$C$81</f>
        <v>6.7643177158821684E-4</v>
      </c>
      <c r="E16" s="28">
        <f>BL5_Iteration2!$C$81</f>
        <v>3.02062892673825E-3</v>
      </c>
      <c r="F16" s="28">
        <f>BL6_Iteration2!$C$81</f>
        <v>1.9170147429674058E-3</v>
      </c>
      <c r="G16" s="28">
        <f>BL6_Iteration3!$C$81</f>
        <v>2.3791807107903496E-3</v>
      </c>
      <c r="H16" s="28">
        <f>BL5_Iteration3!$C$81</f>
        <v>3.7282248366879156E-3</v>
      </c>
      <c r="I16" s="28">
        <f>BL5_Iteration4!$C$81</f>
        <v>2.5257349714884842E-3</v>
      </c>
      <c r="J16" s="28">
        <f>BL6_Iteration4!$C$81</f>
        <v>2.3873666948296107E-3</v>
      </c>
      <c r="K16" s="28">
        <f>BL6_Iteration5!$C$81</f>
        <v>1.8461670799264454E-3</v>
      </c>
      <c r="L16" s="28">
        <f>BL5_Iteration5!$C$81</f>
        <v>2.4509643036109961E-3</v>
      </c>
      <c r="M16" s="28">
        <f>BL5_Iteration6!$C$81</f>
        <v>2.280511646469478E-3</v>
      </c>
      <c r="N16" s="28">
        <f>BL6_Iteration6!$C$81</f>
        <v>2.218895937028622E-3</v>
      </c>
      <c r="O16" s="75">
        <f t="shared" si="0"/>
        <v>2.4470827427638896E-3</v>
      </c>
      <c r="P16" s="76">
        <f t="shared" si="1"/>
        <v>2.5695495197090045E-3</v>
      </c>
      <c r="Q16" s="81"/>
      <c r="S16" s="77"/>
      <c r="T16" s="78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</row>
    <row r="17" spans="2:32" ht="15" x14ac:dyDescent="0.25">
      <c r="B17" s="22" t="s">
        <v>117</v>
      </c>
      <c r="C17" s="28">
        <f>BL6_Iteration1!$C$82</f>
        <v>1.8049429501437184E-3</v>
      </c>
      <c r="D17" s="28">
        <f>BL5_Iteration1!$C$82</f>
        <v>8.1745263766846304E-4</v>
      </c>
      <c r="E17" s="28">
        <f>BL5_Iteration2!$C$82</f>
        <v>2.6027903443711668E-3</v>
      </c>
      <c r="F17" s="28">
        <f>BL6_Iteration2!$C$82</f>
        <v>1.7479342136632477E-3</v>
      </c>
      <c r="G17" s="28">
        <f>BL6_Iteration3!$C$82</f>
        <v>2.5593299208934691E-3</v>
      </c>
      <c r="H17" s="28">
        <f>BL5_Iteration3!$C$82</f>
        <v>1.1374051665209006E-3</v>
      </c>
      <c r="I17" s="28">
        <f>BL5_Iteration4!$C$82</f>
        <v>1.605790705543337E-3</v>
      </c>
      <c r="J17" s="28">
        <f>BL6_Iteration4!$C$82</f>
        <v>1.2798751197690608E-3</v>
      </c>
      <c r="K17" s="28">
        <f>BL6_Iteration5!$C$82</f>
        <v>2.9332913375489625E-3</v>
      </c>
      <c r="L17" s="28">
        <f>BL5_Iteration5!$C$82</f>
        <v>1.9187995531590731E-3</v>
      </c>
      <c r="M17" s="28">
        <f>BL5_Iteration6!$C$82</f>
        <v>2.1845791331158155E-3</v>
      </c>
      <c r="N17" s="28">
        <f>BL6_Iteration6!$C$82</f>
        <v>2.2835267099072152E-3</v>
      </c>
      <c r="O17" s="75">
        <f t="shared" si="0"/>
        <v>1.7111362567297928E-3</v>
      </c>
      <c r="P17" s="76">
        <f t="shared" si="1"/>
        <v>2.1014833753209457E-3</v>
      </c>
      <c r="Q17" s="81"/>
      <c r="S17" s="77"/>
      <c r="T17" s="78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</row>
    <row r="18" spans="2:32" ht="15" x14ac:dyDescent="0.25">
      <c r="B18" s="22" t="s">
        <v>118</v>
      </c>
      <c r="C18" s="28">
        <f>BL6_Iteration1!$C$83</f>
        <v>1.1328411577049976E-3</v>
      </c>
      <c r="D18" s="28">
        <f>BL5_Iteration1!$C$83</f>
        <v>1.2847652837238396E-3</v>
      </c>
      <c r="E18" s="28">
        <f>BL5_Iteration2!$C$83</f>
        <v>4.4177477531044104E-4</v>
      </c>
      <c r="F18" s="28">
        <f>BL6_Iteration2!$C$83</f>
        <v>1.6038129394834819E-3</v>
      </c>
      <c r="G18" s="28">
        <f>BL6_Iteration3!$C$83</f>
        <v>1.7234051959106151E-3</v>
      </c>
      <c r="H18" s="28">
        <f>BL5_Iteration3!$C$83</f>
        <v>2.4396832313554897E-3</v>
      </c>
      <c r="I18" s="28">
        <f>BL5_Iteration4!$C$83</f>
        <v>1.732075756030305E-3</v>
      </c>
      <c r="J18" s="28">
        <f>BL6_Iteration4!$C$83</f>
        <v>2.2125116359746956E-3</v>
      </c>
      <c r="K18" s="28">
        <f>BL6_Iteration5!$C$83</f>
        <v>2.1194544441848948E-3</v>
      </c>
      <c r="L18" s="28">
        <f>BL5_Iteration5!$C$83</f>
        <v>2.1828562191636156E-3</v>
      </c>
      <c r="M18" s="28">
        <f>BL5_Iteration6!$C$83</f>
        <v>1.298767374690398E-3</v>
      </c>
      <c r="N18" s="28">
        <f>BL6_Iteration6!$C$83</f>
        <v>1.7580215371046171E-3</v>
      </c>
      <c r="O18" s="75">
        <f t="shared" si="0"/>
        <v>1.5633204400456813E-3</v>
      </c>
      <c r="P18" s="76">
        <f t="shared" si="1"/>
        <v>1.758341151727217E-3</v>
      </c>
      <c r="Q18" s="81"/>
      <c r="S18" s="77"/>
      <c r="T18" s="78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</row>
    <row r="19" spans="2:32" ht="15" x14ac:dyDescent="0.2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45"/>
      <c r="P19" s="46"/>
      <c r="Q19" s="80"/>
    </row>
    <row r="20" spans="2:32" ht="15" x14ac:dyDescent="0.2">
      <c r="B20" s="22" t="s">
        <v>119</v>
      </c>
      <c r="C20" s="34">
        <f>BL6_Iteration1!$G$78</f>
        <v>0.93373899999999999</v>
      </c>
      <c r="D20" s="34">
        <f>BL5_Iteration1!$G$78</f>
        <v>0.92912099999999997</v>
      </c>
      <c r="E20" s="34">
        <f>BL5_Iteration2!$G$78</f>
        <v>0.92714200000000002</v>
      </c>
      <c r="F20" s="34">
        <f>BL6_Iteration2!$G$78</f>
        <v>0.92694399999999999</v>
      </c>
      <c r="G20" s="34">
        <f>BL6_Iteration3!$G$78</f>
        <v>0.92598800000000003</v>
      </c>
      <c r="H20" s="34">
        <f>BL5_Iteration3!$G$78</f>
        <v>0.923844</v>
      </c>
      <c r="I20" s="34">
        <f>BL5_Iteration4!$G$78</f>
        <v>0.92242599999999997</v>
      </c>
      <c r="J20" s="34">
        <f>BL6_Iteration4!$G$78</f>
        <v>0.92301900000000003</v>
      </c>
      <c r="K20" s="34">
        <f>BL6_Iteration5!$G$78</f>
        <v>0.92341499999999999</v>
      </c>
      <c r="L20" s="34">
        <f>BL5_Iteration5!$G$78</f>
        <v>0.92150200000000004</v>
      </c>
      <c r="M20" s="34">
        <f>BL5_Iteration6!$G$78</f>
        <v>0.921601</v>
      </c>
      <c r="N20" s="34">
        <f>BL6_Iteration6!$G$78</f>
        <v>0.92308500000000004</v>
      </c>
      <c r="O20" s="45">
        <f t="shared" si="0"/>
        <v>0.92427266666666663</v>
      </c>
      <c r="P20" s="46">
        <f t="shared" si="1"/>
        <v>0.92603166666666681</v>
      </c>
      <c r="Q20" s="80"/>
    </row>
    <row r="21" spans="2:32" ht="15" x14ac:dyDescent="0.2">
      <c r="B21" s="22" t="s">
        <v>120</v>
      </c>
      <c r="C21" s="34">
        <f>BL6_Iteration1!$G$79</f>
        <v>0.104004</v>
      </c>
      <c r="D21" s="34">
        <f>BL5_Iteration1!$G$79</f>
        <v>0.10366300000000001</v>
      </c>
      <c r="E21" s="34">
        <f>BL5_Iteration2!$G$79</f>
        <v>0.103592</v>
      </c>
      <c r="F21" s="34">
        <f>BL6_Iteration2!$G$79</f>
        <v>0.103575</v>
      </c>
      <c r="G21" s="34">
        <f>BL6_Iteration3!$G$79</f>
        <v>0.103518</v>
      </c>
      <c r="H21" s="34">
        <f>BL5_Iteration3!$G$79</f>
        <v>0.103184</v>
      </c>
      <c r="I21" s="34">
        <f>BL5_Iteration4!$G$79</f>
        <v>0.10309599999999999</v>
      </c>
      <c r="J21" s="34">
        <f>BL6_Iteration4!$G$79</f>
        <v>0.103135</v>
      </c>
      <c r="K21" s="34">
        <f>BL6_Iteration5!$G$79</f>
        <v>0.103107</v>
      </c>
      <c r="L21" s="34">
        <f>BL5_Iteration5!$G$79</f>
        <v>0.103029</v>
      </c>
      <c r="M21" s="34">
        <f>BL5_Iteration6!$G$79</f>
        <v>0.102977</v>
      </c>
      <c r="N21" s="34">
        <f>BL6_Iteration6!$G$79</f>
        <v>0.10316699999999999</v>
      </c>
      <c r="O21" s="45">
        <f t="shared" si="0"/>
        <v>0.10325683333333334</v>
      </c>
      <c r="P21" s="46">
        <f t="shared" si="1"/>
        <v>0.10341766666666667</v>
      </c>
      <c r="Q21" s="80"/>
      <c r="T21" s="29"/>
    </row>
    <row r="22" spans="2:32" ht="15" x14ac:dyDescent="0.2">
      <c r="B22" s="22" t="s">
        <v>121</v>
      </c>
      <c r="C22" s="34">
        <f>BL6_Iteration1!$G$80</f>
        <v>0.72660499999999995</v>
      </c>
      <c r="D22" s="34">
        <f>BL5_Iteration1!$G$80</f>
        <v>0.72389599999999998</v>
      </c>
      <c r="E22" s="34">
        <f>BL5_Iteration2!$G$80</f>
        <v>0.72264399999999995</v>
      </c>
      <c r="F22" s="34">
        <f>BL6_Iteration2!$G$80</f>
        <v>0.72197900000000004</v>
      </c>
      <c r="G22" s="34">
        <f>BL6_Iteration3!$G$80</f>
        <v>0.72141699999999997</v>
      </c>
      <c r="H22" s="34">
        <f>BL5_Iteration3!$G$80</f>
        <v>0.72021599999999997</v>
      </c>
      <c r="I22" s="34">
        <f>BL5_Iteration4!$G$80</f>
        <v>0.71929500000000002</v>
      </c>
      <c r="J22" s="34">
        <f>BL6_Iteration4!$G$80</f>
        <v>0.72008799999999995</v>
      </c>
      <c r="K22" s="34">
        <f>BL6_Iteration5!$G$80</f>
        <v>0.721468</v>
      </c>
      <c r="L22" s="34">
        <f>BL5_Iteration5!$G$80</f>
        <v>0.71873299999999996</v>
      </c>
      <c r="M22" s="34">
        <f>BL5_Iteration6!$G$80</f>
        <v>0.71796599999999999</v>
      </c>
      <c r="N22" s="34">
        <f>BL6_Iteration6!$G$80</f>
        <v>0.71957700000000002</v>
      </c>
      <c r="O22" s="45">
        <f t="shared" si="0"/>
        <v>0.72045833333333331</v>
      </c>
      <c r="P22" s="46">
        <f t="shared" si="1"/>
        <v>0.72185566666666678</v>
      </c>
      <c r="Q22" s="80"/>
      <c r="T22" s="29"/>
    </row>
    <row r="23" spans="2:32" ht="15" x14ac:dyDescent="0.2">
      <c r="B23" s="22" t="s">
        <v>122</v>
      </c>
      <c r="C23" s="34">
        <f>BL6_Iteration1!$G$81</f>
        <v>8.9885999999999994E-2</v>
      </c>
      <c r="D23" s="34">
        <f>BL5_Iteration1!$G$81</f>
        <v>8.9399999999999993E-2</v>
      </c>
      <c r="E23" s="34">
        <f>BL5_Iteration2!$G$81</f>
        <v>8.9139999999999997E-2</v>
      </c>
      <c r="F23" s="34">
        <f>BL6_Iteration2!$G$81</f>
        <v>8.8937000000000002E-2</v>
      </c>
      <c r="G23" s="34">
        <f>BL6_Iteration3!$G$81</f>
        <v>8.8994000000000004E-2</v>
      </c>
      <c r="H23" s="34">
        <f>BL5_Iteration3!$G$81</f>
        <v>8.8653999999999997E-2</v>
      </c>
      <c r="I23" s="34">
        <f>BL5_Iteration4!$G$81</f>
        <v>8.8340000000000002E-2</v>
      </c>
      <c r="J23" s="34">
        <f>BL6_Iteration4!$G$81</f>
        <v>8.8752999999999999E-2</v>
      </c>
      <c r="K23" s="34">
        <f>BL6_Iteration5!$G$81</f>
        <v>8.8430999999999996E-2</v>
      </c>
      <c r="L23" s="34">
        <f>BL5_Iteration5!$G$81</f>
        <v>8.8523000000000004E-2</v>
      </c>
      <c r="M23" s="34">
        <f>BL5_Iteration6!$G$81</f>
        <v>8.8260000000000005E-2</v>
      </c>
      <c r="N23" s="34">
        <f>BL6_Iteration6!$G$81</f>
        <v>8.8608999999999993E-2</v>
      </c>
      <c r="O23" s="45">
        <f t="shared" si="0"/>
        <v>8.8719500000000007E-2</v>
      </c>
      <c r="P23" s="46">
        <f t="shared" si="1"/>
        <v>8.8935E-2</v>
      </c>
      <c r="Q23" s="80"/>
      <c r="T23" s="29"/>
    </row>
    <row r="24" spans="2:32" ht="15" x14ac:dyDescent="0.2">
      <c r="B24" s="22" t="s">
        <v>123</v>
      </c>
      <c r="C24" s="34">
        <f>BL6_Iteration1!$G$82</f>
        <v>6.9290000000000003E-3</v>
      </c>
      <c r="D24" s="34">
        <f>BL5_Iteration1!$G$82</f>
        <v>6.9020000000000001E-3</v>
      </c>
      <c r="E24" s="34">
        <f>BL5_Iteration2!$G$82</f>
        <v>6.8830000000000002E-3</v>
      </c>
      <c r="F24" s="34">
        <f>BL6_Iteration2!$G$82</f>
        <v>6.9030000000000003E-3</v>
      </c>
      <c r="G24" s="34">
        <f>BL6_Iteration3!$G$82</f>
        <v>6.9030000000000003E-3</v>
      </c>
      <c r="H24" s="34">
        <f>BL5_Iteration3!$G$82</f>
        <v>6.9090000000000002E-3</v>
      </c>
      <c r="I24" s="34">
        <f>BL5_Iteration4!$G$82</f>
        <v>6.8380000000000003E-3</v>
      </c>
      <c r="J24" s="34">
        <f>BL6_Iteration4!$G$82</f>
        <v>6.8729999999999998E-3</v>
      </c>
      <c r="K24" s="34">
        <f>BL6_Iteration5!$G$82</f>
        <v>6.862E-3</v>
      </c>
      <c r="L24" s="34">
        <f>BL5_Iteration5!$G$82</f>
        <v>6.8409999999999999E-3</v>
      </c>
      <c r="M24" s="34">
        <f>BL5_Iteration6!$G$82</f>
        <v>6.8780000000000004E-3</v>
      </c>
      <c r="N24" s="34">
        <f>BL6_Iteration6!$G$82</f>
        <v>6.8469999999999998E-3</v>
      </c>
      <c r="O24" s="45">
        <f t="shared" si="0"/>
        <v>6.8751666666666674E-3</v>
      </c>
      <c r="P24" s="46">
        <f t="shared" si="1"/>
        <v>6.8861666666666663E-3</v>
      </c>
      <c r="Q24" s="80"/>
      <c r="T24" s="29"/>
    </row>
    <row r="25" spans="2:32" ht="15" x14ac:dyDescent="0.2">
      <c r="B25" s="22" t="s">
        <v>124</v>
      </c>
      <c r="C25" s="34">
        <f>BL6_Iteration1!$G$83</f>
        <v>0.110677</v>
      </c>
      <c r="D25" s="34">
        <f>BL5_Iteration1!$G$83</f>
        <v>0.110647</v>
      </c>
      <c r="E25" s="34">
        <f>BL5_Iteration2!$G$83</f>
        <v>0.109944</v>
      </c>
      <c r="F25" s="34">
        <f>BL6_Iteration2!$G$83</f>
        <v>0.109747</v>
      </c>
      <c r="G25" s="34">
        <f>BL6_Iteration3!$G$83</f>
        <v>0.109984</v>
      </c>
      <c r="H25" s="34">
        <f>BL5_Iteration3!$G$83</f>
        <v>0.109476</v>
      </c>
      <c r="I25" s="34">
        <f>BL5_Iteration4!$G$83</f>
        <v>0.109434</v>
      </c>
      <c r="J25" s="34">
        <f>BL6_Iteration4!$G$83</f>
        <v>0.108963</v>
      </c>
      <c r="K25" s="34">
        <f>BL6_Iteration5!$G$83</f>
        <v>0.108906</v>
      </c>
      <c r="L25" s="34">
        <f>BL5_Iteration5!$G$83</f>
        <v>0.10964599999999999</v>
      </c>
      <c r="M25" s="34">
        <f>BL5_Iteration6!$G$83</f>
        <v>0.109456</v>
      </c>
      <c r="N25" s="34">
        <f>BL6_Iteration6!$G$83</f>
        <v>0.109406</v>
      </c>
      <c r="O25" s="45">
        <f t="shared" si="0"/>
        <v>0.10976716666666668</v>
      </c>
      <c r="P25" s="46">
        <f t="shared" si="1"/>
        <v>0.10961383333333335</v>
      </c>
      <c r="Q25" s="80"/>
      <c r="T25" s="29"/>
    </row>
    <row r="26" spans="2:32" ht="15" x14ac:dyDescent="0.25">
      <c r="B26" s="22" t="s">
        <v>125</v>
      </c>
      <c r="C26" s="34">
        <f>BL6_Iteration1!$G$84</f>
        <v>1.9718399999999998</v>
      </c>
      <c r="D26" s="34">
        <f>BL5_Iteration1!$G$84</f>
        <v>1.9636289999999996</v>
      </c>
      <c r="E26" s="34">
        <f>BL5_Iteration2!$G$84</f>
        <v>1.9593450000000001</v>
      </c>
      <c r="F26" s="34">
        <f>BL6_Iteration2!$G$84</f>
        <v>1.9580850000000003</v>
      </c>
      <c r="G26" s="34">
        <f>BL6_Iteration3!$G$84</f>
        <v>1.9568040000000002</v>
      </c>
      <c r="H26" s="34">
        <f>BL5_Iteration3!$G$84</f>
        <v>1.952283</v>
      </c>
      <c r="I26" s="34">
        <f>BL5_Iteration4!$G$84</f>
        <v>1.9494290000000001</v>
      </c>
      <c r="J26" s="34">
        <f>BL6_Iteration4!$G$84</f>
        <v>1.950831</v>
      </c>
      <c r="K26" s="34">
        <f>BL6_Iteration5!$G$84</f>
        <v>1.9521889999999997</v>
      </c>
      <c r="L26" s="34">
        <f>BL5_Iteration5!$G$84</f>
        <v>1.9482739999999998</v>
      </c>
      <c r="M26" s="34">
        <f>BL5_Iteration6!$G$84</f>
        <v>1.947138</v>
      </c>
      <c r="N26" s="34">
        <f>BL6_Iteration6!$G$84</f>
        <v>1.950691</v>
      </c>
      <c r="O26" s="45">
        <f t="shared" si="0"/>
        <v>1.9533496666666668</v>
      </c>
      <c r="P26" s="46">
        <f t="shared" si="1"/>
        <v>1.9567399999999999</v>
      </c>
      <c r="Q26" s="80"/>
      <c r="R26" s="82"/>
      <c r="T26" s="29"/>
    </row>
    <row r="27" spans="2:32" ht="15" x14ac:dyDescent="0.2">
      <c r="B27" s="25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45"/>
      <c r="P27" s="46"/>
      <c r="Q27" s="80"/>
      <c r="T27" s="31"/>
    </row>
    <row r="28" spans="2:32" ht="15" x14ac:dyDescent="0.25">
      <c r="B28" s="22" t="s">
        <v>126</v>
      </c>
      <c r="C28" s="34">
        <f>BL6_Iteration1!$I$78</f>
        <v>3.1124649999999998</v>
      </c>
      <c r="D28" s="34">
        <f>BL5_Iteration1!$I$78</f>
        <v>3.0970719999999998</v>
      </c>
      <c r="E28" s="34">
        <f>BL5_Iteration2!$I$78</f>
        <v>3.0904750000000001</v>
      </c>
      <c r="F28" s="34">
        <f>BL6_Iteration2!$I$78</f>
        <v>3.0898150000000002</v>
      </c>
      <c r="G28" s="34">
        <f>BL6_Iteration3!$I$78</f>
        <v>3.0866259999999999</v>
      </c>
      <c r="H28" s="34">
        <f>BL5_Iteration3!$I$78</f>
        <v>3.0794800000000002</v>
      </c>
      <c r="I28" s="34">
        <f>BL5_Iteration4!$I$78</f>
        <v>3.0747520000000002</v>
      </c>
      <c r="J28" s="34">
        <f>BL6_Iteration4!$I$78</f>
        <v>3.0767310000000001</v>
      </c>
      <c r="K28" s="34">
        <f>BL6_Iteration5!$I$78</f>
        <v>3.0780500000000002</v>
      </c>
      <c r="L28" s="34">
        <f>BL5_Iteration5!$I$78</f>
        <v>3.0716730000000001</v>
      </c>
      <c r="M28" s="34">
        <f>BL5_Iteration6!$I$78</f>
        <v>3.072003</v>
      </c>
      <c r="N28" s="34">
        <f>BL6_Iteration6!$I$78</f>
        <v>3.0769510000000002</v>
      </c>
      <c r="O28" s="45">
        <f t="shared" si="0"/>
        <v>3.0809091666666668</v>
      </c>
      <c r="P28" s="46">
        <f t="shared" si="1"/>
        <v>3.0867730000000004</v>
      </c>
      <c r="Q28"/>
      <c r="R28"/>
    </row>
    <row r="29" spans="2:32" ht="15" x14ac:dyDescent="0.25">
      <c r="B29" s="22" t="s">
        <v>127</v>
      </c>
      <c r="C29" s="34">
        <f>BL6_Iteration1!$I$79</f>
        <v>3.2501220000000002</v>
      </c>
      <c r="D29" s="34">
        <f>BL5_Iteration1!$I$79</f>
        <v>3.2394569999999998</v>
      </c>
      <c r="E29" s="34">
        <f>BL5_Iteration2!$I$79</f>
        <v>3.2372580000000002</v>
      </c>
      <c r="F29" s="34">
        <f>BL6_Iteration2!$I$79</f>
        <v>3.2367080000000001</v>
      </c>
      <c r="G29" s="34">
        <f>BL6_Iteration3!$I$79</f>
        <v>3.2349489999999999</v>
      </c>
      <c r="H29" s="34">
        <f>BL5_Iteration3!$I$79</f>
        <v>3.224504</v>
      </c>
      <c r="I29" s="34">
        <f>BL5_Iteration4!$I$79</f>
        <v>3.2217549999999999</v>
      </c>
      <c r="J29" s="34">
        <f>BL6_Iteration4!$I$79</f>
        <v>3.2229640000000002</v>
      </c>
      <c r="K29" s="34">
        <f>BL6_Iteration5!$I$79</f>
        <v>3.2220849999999999</v>
      </c>
      <c r="L29" s="34">
        <f>BL5_Iteration5!$I$79</f>
        <v>3.2196660000000001</v>
      </c>
      <c r="M29" s="34">
        <f>BL5_Iteration6!$I$79</f>
        <v>3.2180170000000001</v>
      </c>
      <c r="N29" s="34">
        <f>BL6_Iteration6!$I$79</f>
        <v>3.223954</v>
      </c>
      <c r="O29" s="45">
        <f t="shared" si="0"/>
        <v>3.2267761666666668</v>
      </c>
      <c r="P29" s="46">
        <f t="shared" si="1"/>
        <v>3.2317969999999998</v>
      </c>
      <c r="Q29"/>
      <c r="R29"/>
    </row>
    <row r="30" spans="2:32" ht="15" x14ac:dyDescent="0.25">
      <c r="B30" s="22" t="s">
        <v>128</v>
      </c>
      <c r="C30" s="34">
        <f>BL6_Iteration1!$I$80</f>
        <v>2.3438889999999999</v>
      </c>
      <c r="D30" s="34">
        <f>BL5_Iteration1!$I$80</f>
        <v>2.3351489999999999</v>
      </c>
      <c r="E30" s="34">
        <f>BL5_Iteration2!$I$80</f>
        <v>2.3311090000000001</v>
      </c>
      <c r="F30" s="34">
        <f>BL6_Iteration2!$I$80</f>
        <v>2.3289650000000002</v>
      </c>
      <c r="G30" s="34">
        <f>BL6_Iteration3!$I$80</f>
        <v>2.3271510000000002</v>
      </c>
      <c r="H30" s="34">
        <f>BL5_Iteration3!$I$80</f>
        <v>2.3232759999999999</v>
      </c>
      <c r="I30" s="34">
        <f>BL5_Iteration4!$I$80</f>
        <v>2.3203079999999998</v>
      </c>
      <c r="J30" s="34">
        <f>BL6_Iteration4!$I$80</f>
        <v>2.322864</v>
      </c>
      <c r="K30" s="34">
        <f>BL6_Iteration5!$I$80</f>
        <v>2.3273160000000002</v>
      </c>
      <c r="L30" s="34">
        <f>BL5_Iteration5!$I$80</f>
        <v>2.3184939999999998</v>
      </c>
      <c r="M30" s="34">
        <f>BL5_Iteration6!$I$80</f>
        <v>2.3160210000000001</v>
      </c>
      <c r="N30" s="34">
        <f>BL6_Iteration6!$I$80</f>
        <v>2.321215</v>
      </c>
      <c r="O30" s="45">
        <f t="shared" si="0"/>
        <v>2.3240595000000002</v>
      </c>
      <c r="P30" s="46">
        <f t="shared" si="1"/>
        <v>2.3285666666666667</v>
      </c>
      <c r="Q30"/>
      <c r="R30"/>
    </row>
    <row r="31" spans="2:32" ht="15" x14ac:dyDescent="0.25">
      <c r="B31" s="22" t="s">
        <v>129</v>
      </c>
      <c r="C31" s="34">
        <f>BL6_Iteration1!$I$81</f>
        <v>0.51658499999999996</v>
      </c>
      <c r="D31" s="34">
        <f>BL5_Iteration1!$I$81</f>
        <v>0.51379600000000003</v>
      </c>
      <c r="E31" s="34">
        <f>BL5_Iteration2!$I$81</f>
        <v>0.51229899999999995</v>
      </c>
      <c r="F31" s="34">
        <f>BL6_Iteration2!$I$81</f>
        <v>0.511131</v>
      </c>
      <c r="G31" s="34">
        <f>BL6_Iteration3!$I$81</f>
        <v>0.51146000000000003</v>
      </c>
      <c r="H31" s="34">
        <f>BL5_Iteration3!$I$81</f>
        <v>0.50950399999999996</v>
      </c>
      <c r="I31" s="34">
        <f>BL5_Iteration4!$I$81</f>
        <v>0.50770000000000004</v>
      </c>
      <c r="J31" s="34">
        <f>BL6_Iteration4!$I$81</f>
        <v>0.510073</v>
      </c>
      <c r="K31" s="34">
        <f>BL6_Iteration5!$I$81</f>
        <v>0.50822599999999996</v>
      </c>
      <c r="L31" s="34">
        <f>BL5_Iteration5!$I$81</f>
        <v>0.50875199999999998</v>
      </c>
      <c r="M31" s="34">
        <f>BL5_Iteration6!$I$81</f>
        <v>0.50724100000000005</v>
      </c>
      <c r="N31" s="34">
        <f>BL6_Iteration6!$I$81</f>
        <v>0.50924800000000003</v>
      </c>
      <c r="O31" s="45">
        <f t="shared" si="0"/>
        <v>0.50988200000000006</v>
      </c>
      <c r="P31" s="46">
        <f t="shared" si="1"/>
        <v>0.51112049999999998</v>
      </c>
      <c r="Q31"/>
      <c r="R31"/>
    </row>
    <row r="32" spans="2:32" ht="15" x14ac:dyDescent="0.25">
      <c r="B32" s="22" t="s">
        <v>130</v>
      </c>
      <c r="C32" s="34">
        <f>BL6_Iteration1!$I$82</f>
        <v>0.62990199999999996</v>
      </c>
      <c r="D32" s="34">
        <f>BL5_Iteration1!$I$82</f>
        <v>0.62744999999999995</v>
      </c>
      <c r="E32" s="34">
        <f>BL5_Iteration2!$I$82</f>
        <v>0.62574099999999999</v>
      </c>
      <c r="F32" s="34">
        <f>BL6_Iteration2!$I$82</f>
        <v>0.62752300000000005</v>
      </c>
      <c r="G32" s="34">
        <f>BL6_Iteration3!$I$82</f>
        <v>0.62750799999999995</v>
      </c>
      <c r="H32" s="34">
        <f>BL5_Iteration3!$I$82</f>
        <v>0.628077</v>
      </c>
      <c r="I32" s="34">
        <f>BL5_Iteration4!$I$82</f>
        <v>0.62161</v>
      </c>
      <c r="J32" s="34">
        <f>BL6_Iteration4!$I$82</f>
        <v>0.624807</v>
      </c>
      <c r="K32" s="34">
        <f>BL6_Iteration5!$I$82</f>
        <v>0.62385800000000002</v>
      </c>
      <c r="L32" s="34">
        <f>BL5_Iteration5!$I$82</f>
        <v>0.62188699999999997</v>
      </c>
      <c r="M32" s="34">
        <f>BL5_Iteration6!$I$82</f>
        <v>0.62530300000000005</v>
      </c>
      <c r="N32" s="34">
        <f>BL6_Iteration6!$I$82</f>
        <v>0.62243499999999996</v>
      </c>
      <c r="O32" s="45">
        <f t="shared" si="0"/>
        <v>0.62501133333333336</v>
      </c>
      <c r="P32" s="46">
        <f t="shared" si="1"/>
        <v>0.62600549999999999</v>
      </c>
      <c r="Q32"/>
      <c r="R32"/>
    </row>
    <row r="33" spans="2:18" ht="15" x14ac:dyDescent="0.25">
      <c r="B33" s="22" t="s">
        <v>131</v>
      </c>
      <c r="C33" s="34">
        <f>BL6_Iteration1!$I$83</f>
        <v>0.64347399999999999</v>
      </c>
      <c r="D33" s="34">
        <f>BL5_Iteration1!$I$83</f>
        <v>0.64329899999999995</v>
      </c>
      <c r="E33" s="34">
        <f>BL5_Iteration2!$I$83</f>
        <v>0.63921099999999997</v>
      </c>
      <c r="F33" s="34">
        <f>BL6_Iteration2!$I$83</f>
        <v>0.63806099999999999</v>
      </c>
      <c r="G33" s="34">
        <f>BL6_Iteration3!$I$83</f>
        <v>0.63944299999999998</v>
      </c>
      <c r="H33" s="34">
        <f>BL5_Iteration3!$I$83</f>
        <v>0.63649</v>
      </c>
      <c r="I33" s="34">
        <f>BL5_Iteration4!$I$83</f>
        <v>0.63624199999999997</v>
      </c>
      <c r="J33" s="34">
        <f>BL6_Iteration4!$I$83</f>
        <v>0.63350700000000004</v>
      </c>
      <c r="K33" s="34">
        <f>BL6_Iteration5!$I$83</f>
        <v>0.63317199999999996</v>
      </c>
      <c r="L33" s="34">
        <f>BL5_Iteration5!$I$83</f>
        <v>0.63747900000000002</v>
      </c>
      <c r="M33" s="34">
        <f>BL5_Iteration6!$I$83</f>
        <v>0.63637299999999997</v>
      </c>
      <c r="N33" s="34">
        <f>BL6_Iteration6!$I$83</f>
        <v>0.63608200000000004</v>
      </c>
      <c r="O33" s="45">
        <f t="shared" si="0"/>
        <v>0.6381823333333333</v>
      </c>
      <c r="P33" s="46">
        <f t="shared" si="1"/>
        <v>0.63728983333333333</v>
      </c>
      <c r="Q33"/>
      <c r="R33"/>
    </row>
    <row r="34" spans="2:18" ht="15.75" thickBot="1" x14ac:dyDescent="0.3">
      <c r="B34" s="32" t="s">
        <v>132</v>
      </c>
      <c r="C34" s="74">
        <f>BL6_Iteration1!$I$84</f>
        <v>10.496436999999997</v>
      </c>
      <c r="D34" s="74">
        <f>BL5_Iteration1!$I$84</f>
        <v>10.456223</v>
      </c>
      <c r="E34" s="74">
        <f>BL5_Iteration2!$I$84</f>
        <v>10.436093</v>
      </c>
      <c r="F34" s="74">
        <f>BL6_Iteration2!$I$84</f>
        <v>10.432203000000001</v>
      </c>
      <c r="G34" s="74">
        <f>BL6_Iteration3!$I$84</f>
        <v>10.427137</v>
      </c>
      <c r="H34" s="74">
        <f>BL5_Iteration3!$I$84</f>
        <v>10.401330999999999</v>
      </c>
      <c r="I34" s="74">
        <f>BL5_Iteration4!$I$84</f>
        <v>10.382366999999999</v>
      </c>
      <c r="J34" s="74">
        <f>BL6_Iteration4!$I$84</f>
        <v>10.390946</v>
      </c>
      <c r="K34" s="74">
        <f>BL6_Iteration5!$I$84</f>
        <v>10.392707000000001</v>
      </c>
      <c r="L34" s="74">
        <f>BL5_Iteration5!$I$84</f>
        <v>10.377950999999999</v>
      </c>
      <c r="M34" s="74">
        <f>BL5_Iteration6!$I$84</f>
        <v>10.374958000000003</v>
      </c>
      <c r="N34" s="74">
        <f>BL6_Iteration6!$I$84</f>
        <v>10.389885</v>
      </c>
      <c r="O34" s="47">
        <f t="shared" si="0"/>
        <v>10.4048205</v>
      </c>
      <c r="P34" s="48">
        <f t="shared" si="1"/>
        <v>10.421552499999999</v>
      </c>
      <c r="Q34"/>
      <c r="R34"/>
    </row>
    <row r="60" spans="2:2" x14ac:dyDescent="0.2">
      <c r="B60" s="33"/>
    </row>
  </sheetData>
  <pageMargins left="0.25" right="0.25" top="0.5" bottom="0.5" header="0.5" footer="0.25"/>
  <pageSetup scale="80" orientation="landscape" r:id="rId1"/>
  <headerFooter alignWithMargins="0">
    <oddFooter>&amp;C&amp;F&amp;R&amp;D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C6F42-E76D-47E5-B8AB-887BB1EA1B20}">
  <dimension ref="A1:AC84"/>
  <sheetViews>
    <sheetView topLeftCell="H46" workbookViewId="0">
      <selection activeCell="S70" sqref="S70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N1" s="53" t="s">
        <v>1</v>
      </c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</v>
      </c>
      <c r="C4" s="5">
        <v>105</v>
      </c>
      <c r="D4" s="4">
        <v>115</v>
      </c>
      <c r="E4" s="4">
        <v>109</v>
      </c>
      <c r="F4" s="4">
        <v>29</v>
      </c>
      <c r="G4" s="4">
        <v>22</v>
      </c>
      <c r="H4" s="5">
        <v>105.01</v>
      </c>
      <c r="I4" s="6">
        <v>6.1829999999999998</v>
      </c>
      <c r="J4" s="5">
        <v>14.48</v>
      </c>
      <c r="K4" s="5"/>
      <c r="L4" s="7">
        <v>0.28120000000000001</v>
      </c>
      <c r="N4" s="4">
        <v>111.1</v>
      </c>
      <c r="O4" s="4">
        <v>113.7</v>
      </c>
      <c r="P4" s="4">
        <v>25.9</v>
      </c>
      <c r="Q4" s="4">
        <v>33</v>
      </c>
      <c r="R4" s="4">
        <v>31</v>
      </c>
      <c r="S4" s="4"/>
      <c r="T4" s="4">
        <v>156.30000000000001</v>
      </c>
      <c r="U4" s="5">
        <v>4.9000000000000002E-2</v>
      </c>
      <c r="V4" s="4">
        <v>103</v>
      </c>
      <c r="W4" s="4">
        <v>404</v>
      </c>
      <c r="X4" s="4">
        <v>56.54</v>
      </c>
      <c r="Y4" s="4">
        <v>279</v>
      </c>
      <c r="Z4" s="4">
        <v>80</v>
      </c>
      <c r="AA4" s="4">
        <v>12.24</v>
      </c>
      <c r="AB4" s="5">
        <v>0.04</v>
      </c>
      <c r="AC4" s="4">
        <v>96.3</v>
      </c>
    </row>
    <row r="5" spans="1:29" x14ac:dyDescent="0.25">
      <c r="A5" t="s">
        <v>41</v>
      </c>
      <c r="B5" s="4">
        <v>2000</v>
      </c>
      <c r="C5" s="5">
        <v>105</v>
      </c>
      <c r="D5" s="4">
        <v>114.8</v>
      </c>
      <c r="E5" s="4">
        <v>108.9</v>
      </c>
      <c r="F5" s="4">
        <v>29</v>
      </c>
      <c r="G5" s="4">
        <v>22</v>
      </c>
      <c r="H5" s="5">
        <v>105.02</v>
      </c>
      <c r="I5" s="6">
        <v>6.1829999999999998</v>
      </c>
      <c r="J5" s="5">
        <v>14.48</v>
      </c>
      <c r="K5" s="5"/>
      <c r="L5" s="7">
        <v>0.28110000000000002</v>
      </c>
      <c r="N5" s="4">
        <v>111.4</v>
      </c>
      <c r="O5" s="4">
        <v>114.9</v>
      </c>
      <c r="P5" s="4">
        <v>25.9</v>
      </c>
      <c r="Q5" s="4">
        <v>33</v>
      </c>
      <c r="R5" s="4">
        <v>31</v>
      </c>
      <c r="S5" s="4"/>
      <c r="T5" s="4">
        <v>159.19999999999999</v>
      </c>
      <c r="U5" s="5">
        <v>5.1999999999999998E-2</v>
      </c>
      <c r="V5" s="4">
        <v>103</v>
      </c>
      <c r="W5" s="4">
        <v>404</v>
      </c>
      <c r="X5" s="4">
        <v>56.49</v>
      </c>
      <c r="Y5" s="4">
        <v>277</v>
      </c>
      <c r="Z5" s="4">
        <v>80</v>
      </c>
      <c r="AA5" s="4">
        <v>12.09</v>
      </c>
      <c r="AB5" s="5">
        <v>0.04</v>
      </c>
      <c r="AC5" s="4">
        <v>96.3</v>
      </c>
    </row>
    <row r="6" spans="1:29" x14ac:dyDescent="0.25">
      <c r="A6" t="s">
        <v>42</v>
      </c>
      <c r="B6" s="4">
        <v>2000</v>
      </c>
      <c r="C6" s="5">
        <v>105</v>
      </c>
      <c r="D6" s="4">
        <v>115.1</v>
      </c>
      <c r="E6" s="4">
        <v>108.9</v>
      </c>
      <c r="F6" s="4">
        <v>29</v>
      </c>
      <c r="G6" s="4">
        <v>22</v>
      </c>
      <c r="H6" s="5">
        <v>105.01</v>
      </c>
      <c r="I6" s="6">
        <v>6.1820000000000004</v>
      </c>
      <c r="J6" s="5">
        <v>14.49</v>
      </c>
      <c r="K6" s="5"/>
      <c r="L6" s="7">
        <v>0.28110000000000002</v>
      </c>
      <c r="N6" s="4">
        <v>111.3</v>
      </c>
      <c r="O6" s="4">
        <v>114.5</v>
      </c>
      <c r="P6" s="4">
        <v>26.1</v>
      </c>
      <c r="Q6" s="4">
        <v>33</v>
      </c>
      <c r="R6" s="4">
        <v>31</v>
      </c>
      <c r="S6" s="4"/>
      <c r="T6" s="4">
        <v>157.5</v>
      </c>
      <c r="U6" s="5">
        <v>0.05</v>
      </c>
      <c r="V6" s="4">
        <v>103</v>
      </c>
      <c r="W6" s="4">
        <v>404</v>
      </c>
      <c r="X6" s="4">
        <v>56.36</v>
      </c>
      <c r="Y6" s="4">
        <v>277</v>
      </c>
      <c r="Z6" s="4">
        <v>80</v>
      </c>
      <c r="AA6" s="4">
        <v>12.17</v>
      </c>
      <c r="AB6" s="5">
        <v>0.04</v>
      </c>
      <c r="AC6" s="4">
        <v>96.4</v>
      </c>
    </row>
    <row r="7" spans="1:29" x14ac:dyDescent="0.25">
      <c r="A7" t="s">
        <v>43</v>
      </c>
      <c r="B7" s="4">
        <v>2000</v>
      </c>
      <c r="C7" s="5">
        <v>105</v>
      </c>
      <c r="D7" s="4">
        <v>115</v>
      </c>
      <c r="E7" s="4">
        <v>109.1</v>
      </c>
      <c r="F7" s="4">
        <v>29</v>
      </c>
      <c r="G7" s="4">
        <v>22</v>
      </c>
      <c r="H7" s="5">
        <v>105</v>
      </c>
      <c r="I7" s="6">
        <v>6.181</v>
      </c>
      <c r="J7" s="5">
        <v>14.49</v>
      </c>
      <c r="K7" s="5"/>
      <c r="L7" s="7">
        <v>0.28110000000000002</v>
      </c>
      <c r="N7" s="4">
        <v>111.4</v>
      </c>
      <c r="O7" s="4">
        <v>114.8</v>
      </c>
      <c r="P7" s="4">
        <v>26</v>
      </c>
      <c r="Q7" s="4">
        <v>33</v>
      </c>
      <c r="R7" s="4">
        <v>31</v>
      </c>
      <c r="S7" s="4"/>
      <c r="T7" s="4">
        <v>156.6</v>
      </c>
      <c r="U7" s="5">
        <v>4.9000000000000002E-2</v>
      </c>
      <c r="V7" s="4">
        <v>103</v>
      </c>
      <c r="W7" s="4">
        <v>404</v>
      </c>
      <c r="X7" s="4">
        <v>56.43</v>
      </c>
      <c r="Y7" s="4">
        <v>276</v>
      </c>
      <c r="Z7" s="4">
        <v>80</v>
      </c>
      <c r="AA7" s="4">
        <v>12.11</v>
      </c>
      <c r="AB7" s="5">
        <v>0.04</v>
      </c>
      <c r="AC7" s="4">
        <v>96.3</v>
      </c>
    </row>
    <row r="8" spans="1:29" x14ac:dyDescent="0.25">
      <c r="A8" t="s">
        <v>44</v>
      </c>
      <c r="B8" s="4">
        <v>2000</v>
      </c>
      <c r="C8" s="5">
        <v>105</v>
      </c>
      <c r="D8" s="4">
        <v>115</v>
      </c>
      <c r="E8" s="4">
        <v>108.8</v>
      </c>
      <c r="F8" s="4">
        <v>29</v>
      </c>
      <c r="G8" s="4">
        <v>22</v>
      </c>
      <c r="H8" s="5">
        <v>104.99</v>
      </c>
      <c r="I8" s="6">
        <v>6.18</v>
      </c>
      <c r="J8" s="5">
        <v>14.48</v>
      </c>
      <c r="K8" s="5"/>
      <c r="L8" s="7">
        <v>0.28100000000000003</v>
      </c>
      <c r="N8" s="4">
        <v>111.3</v>
      </c>
      <c r="O8" s="4">
        <v>114.8</v>
      </c>
      <c r="P8" s="4">
        <v>26</v>
      </c>
      <c r="Q8" s="4">
        <v>33</v>
      </c>
      <c r="R8" s="4">
        <v>31</v>
      </c>
      <c r="S8" s="4"/>
      <c r="T8" s="4">
        <v>157.6</v>
      </c>
      <c r="U8" s="5">
        <v>4.9000000000000002E-2</v>
      </c>
      <c r="V8" s="4">
        <v>103</v>
      </c>
      <c r="W8" s="4">
        <v>404</v>
      </c>
      <c r="X8" s="4">
        <v>56.48</v>
      </c>
      <c r="Y8" s="4">
        <v>277</v>
      </c>
      <c r="Z8" s="4">
        <v>80</v>
      </c>
      <c r="AA8" s="4">
        <v>12.1</v>
      </c>
      <c r="AB8" s="5">
        <v>0.04</v>
      </c>
      <c r="AC8" s="4">
        <v>96.3</v>
      </c>
    </row>
    <row r="9" spans="1:29" x14ac:dyDescent="0.25">
      <c r="A9" t="s">
        <v>45</v>
      </c>
      <c r="B9" s="4">
        <v>2000</v>
      </c>
      <c r="C9" s="5">
        <v>105</v>
      </c>
      <c r="D9" s="4">
        <v>115</v>
      </c>
      <c r="E9" s="4">
        <v>109.1</v>
      </c>
      <c r="F9" s="4">
        <v>29</v>
      </c>
      <c r="G9" s="4">
        <v>22</v>
      </c>
      <c r="H9" s="5">
        <v>104.98</v>
      </c>
      <c r="I9" s="6">
        <v>6.1790000000000003</v>
      </c>
      <c r="J9" s="5">
        <v>14.49</v>
      </c>
      <c r="K9" s="5"/>
      <c r="L9" s="7">
        <v>0.28100000000000003</v>
      </c>
      <c r="N9" s="4">
        <v>111.2</v>
      </c>
      <c r="O9" s="4">
        <v>115</v>
      </c>
      <c r="P9" s="4">
        <v>26</v>
      </c>
      <c r="Q9" s="4">
        <v>33</v>
      </c>
      <c r="R9" s="4">
        <v>31</v>
      </c>
      <c r="S9" s="4"/>
      <c r="T9" s="4">
        <v>156.30000000000001</v>
      </c>
      <c r="U9" s="5">
        <v>0.05</v>
      </c>
      <c r="V9" s="4">
        <v>103</v>
      </c>
      <c r="W9" s="4">
        <v>404</v>
      </c>
      <c r="X9" s="4">
        <v>56.4</v>
      </c>
      <c r="Y9" s="4">
        <v>279</v>
      </c>
      <c r="Z9" s="4">
        <v>80</v>
      </c>
      <c r="AA9" s="4">
        <v>12.11</v>
      </c>
      <c r="AB9" s="5">
        <v>0.04</v>
      </c>
      <c r="AC9" s="4">
        <v>96.4</v>
      </c>
    </row>
    <row r="10" spans="1:29" x14ac:dyDescent="0.25">
      <c r="A10" s="3" t="s">
        <v>46</v>
      </c>
      <c r="B10" s="4">
        <f>AVERAGE(B4:B9)</f>
        <v>2000</v>
      </c>
      <c r="C10" s="4">
        <f t="shared" ref="C10:L10" si="0">AVERAGE(C4:C9)</f>
        <v>105</v>
      </c>
      <c r="D10" s="4">
        <f t="shared" si="0"/>
        <v>114.98333333333333</v>
      </c>
      <c r="E10" s="4">
        <f t="shared" si="0"/>
        <v>108.96666666666665</v>
      </c>
      <c r="F10" s="4">
        <f t="shared" si="0"/>
        <v>29</v>
      </c>
      <c r="G10" s="4">
        <f t="shared" si="0"/>
        <v>22</v>
      </c>
      <c r="H10" s="4">
        <f t="shared" si="0"/>
        <v>105.00166666666667</v>
      </c>
      <c r="I10" s="4">
        <f t="shared" si="0"/>
        <v>6.1813333333333338</v>
      </c>
      <c r="J10" s="4">
        <f t="shared" si="0"/>
        <v>14.484999999999999</v>
      </c>
      <c r="K10" s="5">
        <f>MAX(J4:J9)-MIN(J4:J9)</f>
        <v>9.9999999999997868E-3</v>
      </c>
      <c r="L10" s="7">
        <f t="shared" si="0"/>
        <v>0.28108333333333335</v>
      </c>
      <c r="N10" s="4">
        <f>AVERAGE(N4:N9)</f>
        <v>111.28333333333335</v>
      </c>
      <c r="O10" s="4">
        <f t="shared" ref="O10:AC10" si="1">AVERAGE(O4:O9)</f>
        <v>114.61666666666667</v>
      </c>
      <c r="P10" s="4">
        <f t="shared" si="1"/>
        <v>25.983333333333334</v>
      </c>
      <c r="Q10" s="4">
        <f t="shared" si="1"/>
        <v>33</v>
      </c>
      <c r="R10" s="4">
        <f t="shared" si="1"/>
        <v>31</v>
      </c>
      <c r="S10" s="5">
        <f>MAX(R4:R9)-MIN(R4:R9)</f>
        <v>0</v>
      </c>
      <c r="T10" s="4">
        <f t="shared" si="1"/>
        <v>157.25</v>
      </c>
      <c r="U10" s="4">
        <f t="shared" si="1"/>
        <v>4.9833333333333334E-2</v>
      </c>
      <c r="V10" s="4">
        <f t="shared" si="1"/>
        <v>103</v>
      </c>
      <c r="W10" s="4">
        <f t="shared" si="1"/>
        <v>404</v>
      </c>
      <c r="X10" s="4">
        <f t="shared" si="1"/>
        <v>56.449999999999996</v>
      </c>
      <c r="Y10" s="4">
        <f t="shared" si="1"/>
        <v>277.5</v>
      </c>
      <c r="Z10" s="4">
        <f t="shared" si="1"/>
        <v>80</v>
      </c>
      <c r="AA10" s="4">
        <f t="shared" si="1"/>
        <v>12.136666666666665</v>
      </c>
      <c r="AB10" s="4">
        <f t="shared" si="1"/>
        <v>0.04</v>
      </c>
      <c r="AC10" s="4">
        <f t="shared" si="1"/>
        <v>96.333333333333329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7.5277265270899815E-5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9">
        <f>_xlfn.STDEV.S(L4:L9)/AVERAGE(L4:L9)</f>
        <v>2.6781120167530321E-4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53" t="s">
        <v>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N13" s="53" t="s">
        <v>1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</v>
      </c>
      <c r="C16" s="5">
        <v>105</v>
      </c>
      <c r="D16" s="4">
        <v>65</v>
      </c>
      <c r="E16" s="4">
        <v>65</v>
      </c>
      <c r="F16" s="4">
        <v>29</v>
      </c>
      <c r="G16" s="4">
        <v>22</v>
      </c>
      <c r="H16" s="5">
        <v>105.01</v>
      </c>
      <c r="I16" s="6">
        <v>6.476</v>
      </c>
      <c r="J16" s="5">
        <v>14.49</v>
      </c>
      <c r="K16" s="5"/>
      <c r="L16" s="7">
        <v>0.29449999999999998</v>
      </c>
      <c r="N16" s="4">
        <v>56.7</v>
      </c>
      <c r="O16" s="4">
        <v>71.099999999999994</v>
      </c>
      <c r="P16" s="4">
        <v>26.2</v>
      </c>
      <c r="Q16" s="4">
        <v>31</v>
      </c>
      <c r="R16" s="4">
        <v>31</v>
      </c>
      <c r="S16" s="4"/>
      <c r="T16" s="4">
        <v>56.5</v>
      </c>
      <c r="U16" s="5">
        <v>5.0999999999999997E-2</v>
      </c>
      <c r="V16" s="4">
        <v>103</v>
      </c>
      <c r="W16" s="4">
        <v>404</v>
      </c>
      <c r="X16" s="4">
        <v>56.21</v>
      </c>
      <c r="Y16" s="4">
        <v>545</v>
      </c>
      <c r="Z16" s="4">
        <v>80</v>
      </c>
      <c r="AA16" s="4">
        <v>11.26</v>
      </c>
      <c r="AB16" s="5">
        <v>0.03</v>
      </c>
      <c r="AC16" s="4">
        <v>97</v>
      </c>
    </row>
    <row r="17" spans="1:29" x14ac:dyDescent="0.25">
      <c r="A17" t="s">
        <v>41</v>
      </c>
      <c r="B17" s="4">
        <v>2000</v>
      </c>
      <c r="C17" s="5">
        <v>105</v>
      </c>
      <c r="D17" s="4">
        <v>64.900000000000006</v>
      </c>
      <c r="E17" s="4">
        <v>65</v>
      </c>
      <c r="F17" s="4">
        <v>29</v>
      </c>
      <c r="G17" s="4">
        <v>22</v>
      </c>
      <c r="H17" s="5">
        <v>105</v>
      </c>
      <c r="I17" s="6">
        <v>6.4790000000000001</v>
      </c>
      <c r="J17" s="5">
        <v>14.49</v>
      </c>
      <c r="K17" s="5"/>
      <c r="L17" s="7">
        <v>0.29459999999999997</v>
      </c>
      <c r="N17" s="4">
        <v>56.8</v>
      </c>
      <c r="O17" s="4">
        <v>70.900000000000006</v>
      </c>
      <c r="P17" s="4">
        <v>26</v>
      </c>
      <c r="Q17" s="4">
        <v>30</v>
      </c>
      <c r="R17" s="4">
        <v>31</v>
      </c>
      <c r="S17" s="4"/>
      <c r="T17" s="4">
        <v>56.5</v>
      </c>
      <c r="U17" s="5">
        <v>4.8000000000000001E-2</v>
      </c>
      <c r="V17" s="4">
        <v>103</v>
      </c>
      <c r="W17" s="4">
        <v>404</v>
      </c>
      <c r="X17" s="4">
        <v>56.42</v>
      </c>
      <c r="Y17" s="4">
        <v>545</v>
      </c>
      <c r="Z17" s="4">
        <v>80</v>
      </c>
      <c r="AA17" s="4">
        <v>11.28</v>
      </c>
      <c r="AB17" s="5">
        <v>0.04</v>
      </c>
      <c r="AC17" s="4">
        <v>97.1</v>
      </c>
    </row>
    <row r="18" spans="1:29" x14ac:dyDescent="0.25">
      <c r="A18" t="s">
        <v>42</v>
      </c>
      <c r="B18" s="4">
        <v>2000</v>
      </c>
      <c r="C18" s="5">
        <v>105</v>
      </c>
      <c r="D18" s="4">
        <v>64.900000000000006</v>
      </c>
      <c r="E18" s="4">
        <v>64.900000000000006</v>
      </c>
      <c r="F18" s="4">
        <v>29</v>
      </c>
      <c r="G18" s="4">
        <v>22</v>
      </c>
      <c r="H18" s="5">
        <v>104.99</v>
      </c>
      <c r="I18" s="6">
        <v>6.476</v>
      </c>
      <c r="J18" s="5">
        <v>14.49</v>
      </c>
      <c r="K18" s="5"/>
      <c r="L18" s="7">
        <v>0.29449999999999998</v>
      </c>
      <c r="N18" s="4">
        <v>56.9</v>
      </c>
      <c r="O18" s="4">
        <v>71</v>
      </c>
      <c r="P18" s="4">
        <v>25.8</v>
      </c>
      <c r="Q18" s="4">
        <v>30</v>
      </c>
      <c r="R18" s="4">
        <v>31</v>
      </c>
      <c r="S18" s="4"/>
      <c r="T18" s="4">
        <v>56.6</v>
      </c>
      <c r="U18" s="5">
        <v>0.05</v>
      </c>
      <c r="V18" s="4">
        <v>103</v>
      </c>
      <c r="W18" s="4">
        <v>405</v>
      </c>
      <c r="X18" s="4">
        <v>56.35</v>
      </c>
      <c r="Y18" s="4">
        <v>546</v>
      </c>
      <c r="Z18" s="4">
        <v>80</v>
      </c>
      <c r="AA18" s="4">
        <v>11.3</v>
      </c>
      <c r="AB18" s="5">
        <v>0.04</v>
      </c>
      <c r="AC18" s="4">
        <v>97.1</v>
      </c>
    </row>
    <row r="19" spans="1:29" x14ac:dyDescent="0.25">
      <c r="A19" t="s">
        <v>43</v>
      </c>
      <c r="B19" s="4">
        <v>2000</v>
      </c>
      <c r="C19" s="5">
        <v>105</v>
      </c>
      <c r="D19" s="4">
        <v>65</v>
      </c>
      <c r="E19" s="4">
        <v>65</v>
      </c>
      <c r="F19" s="4">
        <v>29</v>
      </c>
      <c r="G19" s="4">
        <v>22</v>
      </c>
      <c r="H19" s="5">
        <v>105.02</v>
      </c>
      <c r="I19" s="6">
        <v>6.4710000000000001</v>
      </c>
      <c r="J19" s="5">
        <v>14.49</v>
      </c>
      <c r="K19" s="5"/>
      <c r="L19" s="7">
        <v>0.29430000000000001</v>
      </c>
      <c r="N19" s="4">
        <v>56.8</v>
      </c>
      <c r="O19" s="4">
        <v>70.900000000000006</v>
      </c>
      <c r="P19" s="4">
        <v>26</v>
      </c>
      <c r="Q19" s="4">
        <v>31</v>
      </c>
      <c r="R19" s="4">
        <v>31</v>
      </c>
      <c r="S19" s="4"/>
      <c r="T19" s="4">
        <v>56.6</v>
      </c>
      <c r="U19" s="5">
        <v>4.9000000000000002E-2</v>
      </c>
      <c r="V19" s="4">
        <v>103</v>
      </c>
      <c r="W19" s="4">
        <v>404</v>
      </c>
      <c r="X19" s="4">
        <v>56.26</v>
      </c>
      <c r="Y19" s="4">
        <v>546</v>
      </c>
      <c r="Z19" s="4">
        <v>80</v>
      </c>
      <c r="AA19" s="4">
        <v>11.35</v>
      </c>
      <c r="AB19" s="5">
        <v>0.04</v>
      </c>
      <c r="AC19" s="4">
        <v>97.1</v>
      </c>
    </row>
    <row r="20" spans="1:29" x14ac:dyDescent="0.25">
      <c r="A20" t="s">
        <v>44</v>
      </c>
      <c r="B20" s="4">
        <v>2000</v>
      </c>
      <c r="C20" s="5">
        <v>105</v>
      </c>
      <c r="D20" s="4">
        <v>65</v>
      </c>
      <c r="E20" s="4">
        <v>65</v>
      </c>
      <c r="F20" s="4">
        <v>29</v>
      </c>
      <c r="G20" s="4">
        <v>22</v>
      </c>
      <c r="H20" s="5">
        <v>104.99</v>
      </c>
      <c r="I20" s="6">
        <v>6.4720000000000004</v>
      </c>
      <c r="J20" s="5">
        <v>14.49</v>
      </c>
      <c r="K20" s="5"/>
      <c r="L20" s="7">
        <v>0.29430000000000001</v>
      </c>
      <c r="N20" s="4">
        <v>56.8</v>
      </c>
      <c r="O20" s="4">
        <v>71.099999999999994</v>
      </c>
      <c r="P20" s="4">
        <v>26</v>
      </c>
      <c r="Q20" s="4">
        <v>30</v>
      </c>
      <c r="R20" s="4">
        <v>31</v>
      </c>
      <c r="S20" s="4"/>
      <c r="T20" s="4">
        <v>56.6</v>
      </c>
      <c r="U20" s="5">
        <v>5.0999999999999997E-2</v>
      </c>
      <c r="V20" s="4">
        <v>103</v>
      </c>
      <c r="W20" s="4">
        <v>404</v>
      </c>
      <c r="X20" s="4">
        <v>56.08</v>
      </c>
      <c r="Y20" s="4">
        <v>545</v>
      </c>
      <c r="Z20" s="4">
        <v>80</v>
      </c>
      <c r="AA20" s="4">
        <v>11.26</v>
      </c>
      <c r="AB20" s="5">
        <v>0.04</v>
      </c>
      <c r="AC20" s="4">
        <v>97.1</v>
      </c>
    </row>
    <row r="21" spans="1:29" x14ac:dyDescent="0.25">
      <c r="A21" t="s">
        <v>45</v>
      </c>
      <c r="B21" s="4">
        <v>2000</v>
      </c>
      <c r="C21" s="5">
        <v>105</v>
      </c>
      <c r="D21" s="4">
        <v>65</v>
      </c>
      <c r="E21" s="4">
        <v>65</v>
      </c>
      <c r="F21" s="4">
        <v>29</v>
      </c>
      <c r="G21" s="4">
        <v>22</v>
      </c>
      <c r="H21" s="5">
        <v>105</v>
      </c>
      <c r="I21" s="6">
        <v>6.4749999999999996</v>
      </c>
      <c r="J21" s="5">
        <v>14.49</v>
      </c>
      <c r="K21" s="5"/>
      <c r="L21" s="7">
        <v>0.2944</v>
      </c>
      <c r="N21" s="4">
        <v>56.8</v>
      </c>
      <c r="O21" s="4">
        <v>71</v>
      </c>
      <c r="P21" s="4">
        <v>26</v>
      </c>
      <c r="Q21" s="4">
        <v>31</v>
      </c>
      <c r="R21" s="4">
        <v>31</v>
      </c>
      <c r="S21" s="4"/>
      <c r="T21" s="4">
        <v>56.6</v>
      </c>
      <c r="U21" s="5">
        <v>5.1999999999999998E-2</v>
      </c>
      <c r="V21" s="4">
        <v>103</v>
      </c>
      <c r="W21" s="4">
        <v>404</v>
      </c>
      <c r="X21" s="4">
        <v>56.19</v>
      </c>
      <c r="Y21" s="4">
        <v>543</v>
      </c>
      <c r="Z21" s="4">
        <v>80</v>
      </c>
      <c r="AA21" s="4">
        <v>11.22</v>
      </c>
      <c r="AB21" s="5">
        <v>0.04</v>
      </c>
      <c r="AC21" s="4">
        <v>97.1</v>
      </c>
    </row>
    <row r="22" spans="1:29" x14ac:dyDescent="0.25">
      <c r="A22" s="3" t="s">
        <v>46</v>
      </c>
      <c r="B22" s="4">
        <f>AVERAGE(B16:B21)</f>
        <v>2000</v>
      </c>
      <c r="C22" s="4">
        <f t="shared" ref="C22:L22" si="2">AVERAGE(C16:C21)</f>
        <v>105</v>
      </c>
      <c r="D22" s="4">
        <f t="shared" si="2"/>
        <v>64.966666666666669</v>
      </c>
      <c r="E22" s="4">
        <f t="shared" si="2"/>
        <v>64.983333333333334</v>
      </c>
      <c r="F22" s="4">
        <f t="shared" si="2"/>
        <v>29</v>
      </c>
      <c r="G22" s="4">
        <f t="shared" si="2"/>
        <v>22</v>
      </c>
      <c r="H22" s="4">
        <f t="shared" si="2"/>
        <v>105.00166666666667</v>
      </c>
      <c r="I22" s="4">
        <f t="shared" si="2"/>
        <v>6.4748333333333337</v>
      </c>
      <c r="J22" s="4">
        <f t="shared" si="2"/>
        <v>14.49</v>
      </c>
      <c r="K22" s="5">
        <f>MAX(J16:J21)-MIN(J16:J21)</f>
        <v>0</v>
      </c>
      <c r="L22" s="7">
        <f t="shared" si="2"/>
        <v>0.29443333333333332</v>
      </c>
      <c r="N22" s="4">
        <f>AVERAGE(N16:N21)</f>
        <v>56.800000000000004</v>
      </c>
      <c r="O22" s="4">
        <f t="shared" ref="O22:AC22" si="3">AVERAGE(O16:O21)</f>
        <v>71</v>
      </c>
      <c r="P22" s="4">
        <f t="shared" si="3"/>
        <v>26</v>
      </c>
      <c r="Q22" s="4">
        <f t="shared" si="3"/>
        <v>30.5</v>
      </c>
      <c r="R22" s="4">
        <f t="shared" si="3"/>
        <v>31</v>
      </c>
      <c r="S22" s="5">
        <f>MAX(R16:R21)-MIN(R16:R21)</f>
        <v>0</v>
      </c>
      <c r="T22" s="4">
        <f t="shared" si="3"/>
        <v>56.56666666666667</v>
      </c>
      <c r="U22" s="4">
        <f t="shared" si="3"/>
        <v>5.0166666666666665E-2</v>
      </c>
      <c r="V22" s="4">
        <f t="shared" si="3"/>
        <v>103</v>
      </c>
      <c r="W22" s="4">
        <f t="shared" si="3"/>
        <v>404.16666666666669</v>
      </c>
      <c r="X22" s="4">
        <f t="shared" si="3"/>
        <v>56.251666666666665</v>
      </c>
      <c r="Y22" s="4">
        <f t="shared" si="3"/>
        <v>545</v>
      </c>
      <c r="Z22" s="4">
        <f t="shared" si="3"/>
        <v>80</v>
      </c>
      <c r="AA22" s="4">
        <f t="shared" si="3"/>
        <v>11.278333333333334</v>
      </c>
      <c r="AB22" s="4">
        <f t="shared" si="3"/>
        <v>3.8333333333333337E-2</v>
      </c>
      <c r="AC22" s="4">
        <f t="shared" si="3"/>
        <v>97.083333333333329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1.2110601416388633E-4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9">
        <f>_xlfn.STDEV.S(L16:L21)/AVERAGE(L16:L21)</f>
        <v>4.113189658005876E-4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53" t="s">
        <v>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N25" s="53" t="s">
        <v>1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</v>
      </c>
      <c r="C28" s="5">
        <v>105</v>
      </c>
      <c r="D28" s="4">
        <v>115</v>
      </c>
      <c r="E28" s="4">
        <v>109</v>
      </c>
      <c r="F28" s="4">
        <v>29</v>
      </c>
      <c r="G28" s="4">
        <v>22</v>
      </c>
      <c r="H28" s="5">
        <v>104.99</v>
      </c>
      <c r="I28" s="6">
        <v>4.6609999999999996</v>
      </c>
      <c r="J28" s="5">
        <v>14.49</v>
      </c>
      <c r="K28" s="5"/>
      <c r="L28" s="7">
        <v>0.28249999999999997</v>
      </c>
      <c r="N28" s="4">
        <v>114</v>
      </c>
      <c r="O28" s="4">
        <v>113.8</v>
      </c>
      <c r="P28" s="4">
        <v>26</v>
      </c>
      <c r="Q28" s="4">
        <v>31</v>
      </c>
      <c r="R28" s="4">
        <v>30</v>
      </c>
      <c r="S28" s="4"/>
      <c r="T28" s="4">
        <v>161.30000000000001</v>
      </c>
      <c r="U28" s="5">
        <v>0.05</v>
      </c>
      <c r="V28" s="4">
        <v>104</v>
      </c>
      <c r="W28" s="4">
        <v>404</v>
      </c>
      <c r="X28" s="4">
        <v>57.85</v>
      </c>
      <c r="Y28" s="4">
        <v>236</v>
      </c>
      <c r="Z28" s="4">
        <v>80</v>
      </c>
      <c r="AA28" s="4">
        <v>10.4</v>
      </c>
      <c r="AB28" s="5">
        <v>0.05</v>
      </c>
      <c r="AC28" s="4">
        <v>97.4</v>
      </c>
    </row>
    <row r="29" spans="1:29" x14ac:dyDescent="0.25">
      <c r="A29" t="s">
        <v>41</v>
      </c>
      <c r="B29" s="4">
        <v>1500</v>
      </c>
      <c r="C29" s="5">
        <v>105</v>
      </c>
      <c r="D29" s="4">
        <v>115.1</v>
      </c>
      <c r="E29" s="4">
        <v>109.2</v>
      </c>
      <c r="F29" s="4">
        <v>29</v>
      </c>
      <c r="G29" s="4">
        <v>22</v>
      </c>
      <c r="H29" s="5">
        <v>105</v>
      </c>
      <c r="I29" s="6">
        <v>4.6619999999999999</v>
      </c>
      <c r="J29" s="5">
        <v>14.48</v>
      </c>
      <c r="K29" s="5"/>
      <c r="L29" s="7">
        <v>0.2828</v>
      </c>
      <c r="N29" s="4">
        <v>113.9</v>
      </c>
      <c r="O29" s="4">
        <v>114.5</v>
      </c>
      <c r="P29" s="4">
        <v>26.1</v>
      </c>
      <c r="Q29" s="4">
        <v>31</v>
      </c>
      <c r="R29" s="4">
        <v>30</v>
      </c>
      <c r="S29" s="4"/>
      <c r="T29" s="4">
        <v>161</v>
      </c>
      <c r="U29" s="5">
        <v>4.9000000000000002E-2</v>
      </c>
      <c r="V29" s="4">
        <v>104</v>
      </c>
      <c r="W29" s="4">
        <v>404</v>
      </c>
      <c r="X29" s="4">
        <v>57.82</v>
      </c>
      <c r="Y29" s="4">
        <v>237</v>
      </c>
      <c r="Z29" s="4">
        <v>80</v>
      </c>
      <c r="AA29" s="4">
        <v>10.4</v>
      </c>
      <c r="AB29" s="5">
        <v>0.05</v>
      </c>
      <c r="AC29" s="4">
        <v>97.4</v>
      </c>
    </row>
    <row r="30" spans="1:29" x14ac:dyDescent="0.25">
      <c r="A30" t="s">
        <v>42</v>
      </c>
      <c r="B30" s="4">
        <v>1500</v>
      </c>
      <c r="C30" s="5">
        <v>105</v>
      </c>
      <c r="D30" s="4">
        <v>114.9</v>
      </c>
      <c r="E30" s="4">
        <v>108.8</v>
      </c>
      <c r="F30" s="4">
        <v>29</v>
      </c>
      <c r="G30" s="4">
        <v>22</v>
      </c>
      <c r="H30" s="5">
        <v>105.01</v>
      </c>
      <c r="I30" s="6">
        <v>4.6660000000000004</v>
      </c>
      <c r="J30" s="5">
        <v>14.49</v>
      </c>
      <c r="K30" s="5"/>
      <c r="L30" s="7">
        <v>0.28299999999999997</v>
      </c>
      <c r="N30" s="4">
        <v>113.8</v>
      </c>
      <c r="O30" s="4">
        <v>114.6</v>
      </c>
      <c r="P30" s="4">
        <v>26.1</v>
      </c>
      <c r="Q30" s="4">
        <v>31</v>
      </c>
      <c r="R30" s="4">
        <v>30</v>
      </c>
      <c r="S30" s="4"/>
      <c r="T30" s="4">
        <v>160.69999999999999</v>
      </c>
      <c r="U30" s="5">
        <v>0.05</v>
      </c>
      <c r="V30" s="4">
        <v>104</v>
      </c>
      <c r="W30" s="4">
        <v>404</v>
      </c>
      <c r="X30" s="4">
        <v>57.8</v>
      </c>
      <c r="Y30" s="4">
        <v>236</v>
      </c>
      <c r="Z30" s="4">
        <v>80</v>
      </c>
      <c r="AA30" s="4">
        <v>10.39</v>
      </c>
      <c r="AB30" s="5">
        <v>0.05</v>
      </c>
      <c r="AC30" s="4">
        <v>97.4</v>
      </c>
    </row>
    <row r="31" spans="1:29" x14ac:dyDescent="0.25">
      <c r="A31" t="s">
        <v>43</v>
      </c>
      <c r="B31" s="4">
        <v>1500</v>
      </c>
      <c r="C31" s="5">
        <v>105</v>
      </c>
      <c r="D31" s="4">
        <v>114.9</v>
      </c>
      <c r="E31" s="4">
        <v>108.9</v>
      </c>
      <c r="F31" s="4">
        <v>29</v>
      </c>
      <c r="G31" s="4">
        <v>22</v>
      </c>
      <c r="H31" s="5">
        <v>105.01</v>
      </c>
      <c r="I31" s="6">
        <v>4.665</v>
      </c>
      <c r="J31" s="5">
        <v>14.48</v>
      </c>
      <c r="K31" s="5"/>
      <c r="L31" s="7">
        <v>0.2828</v>
      </c>
      <c r="N31" s="4">
        <v>114</v>
      </c>
      <c r="O31" s="4">
        <v>114.2</v>
      </c>
      <c r="P31" s="4">
        <v>25.8</v>
      </c>
      <c r="Q31" s="4">
        <v>31</v>
      </c>
      <c r="R31" s="4">
        <v>30</v>
      </c>
      <c r="S31" s="4"/>
      <c r="T31" s="4">
        <v>162.30000000000001</v>
      </c>
      <c r="U31" s="5">
        <v>5.0999999999999997E-2</v>
      </c>
      <c r="V31" s="4">
        <v>104</v>
      </c>
      <c r="W31" s="4">
        <v>405</v>
      </c>
      <c r="X31" s="4">
        <v>57.84</v>
      </c>
      <c r="Y31" s="4">
        <v>238</v>
      </c>
      <c r="Z31" s="4">
        <v>80</v>
      </c>
      <c r="AA31" s="4">
        <v>10.39</v>
      </c>
      <c r="AB31" s="5">
        <v>0.05</v>
      </c>
      <c r="AC31" s="4">
        <v>97.4</v>
      </c>
    </row>
    <row r="32" spans="1:29" x14ac:dyDescent="0.25">
      <c r="A32" t="s">
        <v>44</v>
      </c>
      <c r="B32" s="4">
        <v>1500</v>
      </c>
      <c r="C32" s="5">
        <v>105</v>
      </c>
      <c r="D32" s="4">
        <v>115.1</v>
      </c>
      <c r="E32" s="4">
        <v>109</v>
      </c>
      <c r="F32" s="4">
        <v>28.9</v>
      </c>
      <c r="G32" s="4">
        <v>22</v>
      </c>
      <c r="H32" s="5">
        <v>105</v>
      </c>
      <c r="I32" s="6">
        <v>4.6609999999999996</v>
      </c>
      <c r="J32" s="5">
        <v>14.48</v>
      </c>
      <c r="K32" s="5"/>
      <c r="L32" s="7">
        <v>0.28249999999999997</v>
      </c>
      <c r="N32" s="4">
        <v>114</v>
      </c>
      <c r="O32" s="4">
        <v>113.9</v>
      </c>
      <c r="P32" s="4">
        <v>26</v>
      </c>
      <c r="Q32" s="4">
        <v>31</v>
      </c>
      <c r="R32" s="4">
        <v>30</v>
      </c>
      <c r="S32" s="4"/>
      <c r="T32" s="4">
        <v>161.30000000000001</v>
      </c>
      <c r="U32" s="5">
        <v>0.05</v>
      </c>
      <c r="V32" s="4">
        <v>104</v>
      </c>
      <c r="W32" s="4">
        <v>405</v>
      </c>
      <c r="X32" s="4">
        <v>57.71</v>
      </c>
      <c r="Y32" s="4">
        <v>236</v>
      </c>
      <c r="Z32" s="4">
        <v>80</v>
      </c>
      <c r="AA32" s="4">
        <v>10.39</v>
      </c>
      <c r="AB32" s="5">
        <v>0.04</v>
      </c>
      <c r="AC32" s="4">
        <v>97.4</v>
      </c>
    </row>
    <row r="33" spans="1:29" x14ac:dyDescent="0.25">
      <c r="A33" t="s">
        <v>45</v>
      </c>
      <c r="B33" s="4">
        <v>1500</v>
      </c>
      <c r="C33" s="5">
        <v>105</v>
      </c>
      <c r="D33" s="4">
        <v>115.1</v>
      </c>
      <c r="E33" s="4">
        <v>109.1</v>
      </c>
      <c r="F33" s="4">
        <v>29.1</v>
      </c>
      <c r="G33" s="4">
        <v>22</v>
      </c>
      <c r="H33" s="5">
        <v>104.99</v>
      </c>
      <c r="I33" s="6">
        <v>4.6630000000000003</v>
      </c>
      <c r="J33" s="5">
        <v>14.48</v>
      </c>
      <c r="K33" s="5"/>
      <c r="L33" s="7">
        <v>0.2828</v>
      </c>
      <c r="N33" s="4">
        <v>113.9</v>
      </c>
      <c r="O33" s="4">
        <v>114</v>
      </c>
      <c r="P33" s="4">
        <v>26</v>
      </c>
      <c r="Q33" s="4">
        <v>31</v>
      </c>
      <c r="R33" s="4">
        <v>30</v>
      </c>
      <c r="S33" s="4"/>
      <c r="T33" s="4">
        <v>160.6</v>
      </c>
      <c r="U33" s="5">
        <v>4.9000000000000002E-2</v>
      </c>
      <c r="V33" s="4">
        <v>104</v>
      </c>
      <c r="W33" s="4">
        <v>405</v>
      </c>
      <c r="X33" s="4">
        <v>57.76</v>
      </c>
      <c r="Y33" s="4">
        <v>237</v>
      </c>
      <c r="Z33" s="4">
        <v>80</v>
      </c>
      <c r="AA33" s="4">
        <v>10.39</v>
      </c>
      <c r="AB33" s="5">
        <v>0.05</v>
      </c>
      <c r="AC33" s="4">
        <v>97.5</v>
      </c>
    </row>
    <row r="34" spans="1:29" x14ac:dyDescent="0.25">
      <c r="A34" s="3" t="s">
        <v>46</v>
      </c>
      <c r="B34" s="4">
        <f>AVERAGE(B28:B33)</f>
        <v>1500</v>
      </c>
      <c r="C34" s="4">
        <f t="shared" ref="C34:L34" si="4">AVERAGE(C28:C33)</f>
        <v>105</v>
      </c>
      <c r="D34" s="4">
        <f t="shared" si="4"/>
        <v>115.01666666666667</v>
      </c>
      <c r="E34" s="4">
        <f t="shared" si="4"/>
        <v>109</v>
      </c>
      <c r="F34" s="4">
        <f t="shared" si="4"/>
        <v>29</v>
      </c>
      <c r="G34" s="4">
        <f t="shared" si="4"/>
        <v>22</v>
      </c>
      <c r="H34" s="4">
        <f t="shared" si="4"/>
        <v>105</v>
      </c>
      <c r="I34" s="4">
        <f t="shared" si="4"/>
        <v>4.6629999999999994</v>
      </c>
      <c r="J34" s="4">
        <f t="shared" si="4"/>
        <v>14.483333333333334</v>
      </c>
      <c r="K34" s="5">
        <f>MAX(J28:J33)-MIN(J28:J33)</f>
        <v>9.9999999999997868E-3</v>
      </c>
      <c r="L34" s="7">
        <f t="shared" si="4"/>
        <v>0.28273333333333328</v>
      </c>
      <c r="N34" s="4">
        <f>AVERAGE(N28:N33)</f>
        <v>113.93333333333334</v>
      </c>
      <c r="O34" s="4">
        <f t="shared" ref="O34:AC34" si="5">AVERAGE(O28:O33)</f>
        <v>114.16666666666667</v>
      </c>
      <c r="P34" s="4">
        <f t="shared" si="5"/>
        <v>26</v>
      </c>
      <c r="Q34" s="4">
        <f t="shared" si="5"/>
        <v>31</v>
      </c>
      <c r="R34" s="4">
        <f t="shared" si="5"/>
        <v>30</v>
      </c>
      <c r="S34" s="5">
        <f>MAX(R28:R33)-MIN(R28:R33)</f>
        <v>0</v>
      </c>
      <c r="T34" s="4">
        <f t="shared" si="5"/>
        <v>161.19999999999999</v>
      </c>
      <c r="U34" s="4">
        <f t="shared" si="5"/>
        <v>4.9833333333333334E-2</v>
      </c>
      <c r="V34" s="4">
        <f t="shared" si="5"/>
        <v>104</v>
      </c>
      <c r="W34" s="4">
        <f t="shared" si="5"/>
        <v>404.5</v>
      </c>
      <c r="X34" s="4">
        <f t="shared" si="5"/>
        <v>57.79666666666666</v>
      </c>
      <c r="Y34" s="4">
        <f t="shared" si="5"/>
        <v>236.66666666666666</v>
      </c>
      <c r="Z34" s="4">
        <f t="shared" si="5"/>
        <v>80</v>
      </c>
      <c r="AA34" s="4">
        <f t="shared" si="5"/>
        <v>10.393333333333333</v>
      </c>
      <c r="AB34" s="4">
        <f t="shared" si="5"/>
        <v>4.8333333333333339E-2</v>
      </c>
      <c r="AC34" s="4">
        <f t="shared" si="5"/>
        <v>97.416666666666671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1.966384160500397E-4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9">
        <f>_xlfn.STDEV.S(L28:L33)/AVERAGE(L28:L33)</f>
        <v>6.954907429263372E-4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53" t="s">
        <v>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N37" s="53" t="s">
        <v>1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695</v>
      </c>
      <c r="C40" s="5">
        <v>20</v>
      </c>
      <c r="D40" s="4">
        <v>115.1</v>
      </c>
      <c r="E40" s="4">
        <v>108.8</v>
      </c>
      <c r="F40" s="4">
        <v>29.1</v>
      </c>
      <c r="G40" s="4">
        <v>22</v>
      </c>
      <c r="H40" s="5">
        <v>104.02</v>
      </c>
      <c r="I40" s="6">
        <v>1.02</v>
      </c>
      <c r="J40" s="5">
        <v>14.49</v>
      </c>
      <c r="K40" s="5"/>
      <c r="L40" s="7">
        <v>0.70230000000000004</v>
      </c>
      <c r="N40" s="4">
        <v>116.9</v>
      </c>
      <c r="O40" s="4">
        <v>111.6</v>
      </c>
      <c r="P40" s="4">
        <v>26.1</v>
      </c>
      <c r="Q40" s="4">
        <v>30</v>
      </c>
      <c r="R40" s="4">
        <v>29</v>
      </c>
      <c r="S40" s="4"/>
      <c r="T40" s="4">
        <v>170.5</v>
      </c>
      <c r="U40" s="5">
        <v>0.05</v>
      </c>
      <c r="V40" s="4">
        <v>107</v>
      </c>
      <c r="W40" s="4">
        <v>405</v>
      </c>
      <c r="X40" s="4">
        <v>33.68</v>
      </c>
      <c r="Y40" s="4">
        <v>126</v>
      </c>
      <c r="Z40" s="4">
        <v>80</v>
      </c>
      <c r="AA40" s="4">
        <v>10.74</v>
      </c>
      <c r="AB40" s="5">
        <v>0</v>
      </c>
      <c r="AC40" s="4">
        <v>97.5</v>
      </c>
    </row>
    <row r="41" spans="1:29" x14ac:dyDescent="0.25">
      <c r="A41" t="s">
        <v>41</v>
      </c>
      <c r="B41" s="4">
        <v>695</v>
      </c>
      <c r="C41" s="5">
        <v>20</v>
      </c>
      <c r="D41" s="4">
        <v>115.1</v>
      </c>
      <c r="E41" s="4">
        <v>109.4</v>
      </c>
      <c r="F41" s="4">
        <v>29</v>
      </c>
      <c r="G41" s="4">
        <v>22</v>
      </c>
      <c r="H41" s="5">
        <v>104</v>
      </c>
      <c r="I41" s="6">
        <v>1.0249999999999999</v>
      </c>
      <c r="J41" s="5">
        <v>14.49</v>
      </c>
      <c r="K41" s="5"/>
      <c r="L41" s="7">
        <v>0.70420000000000005</v>
      </c>
      <c r="N41" s="4">
        <v>117.3</v>
      </c>
      <c r="O41" s="4">
        <v>111.9</v>
      </c>
      <c r="P41" s="4">
        <v>26</v>
      </c>
      <c r="Q41" s="4">
        <v>30</v>
      </c>
      <c r="R41" s="4">
        <v>29</v>
      </c>
      <c r="S41" s="4"/>
      <c r="T41" s="4">
        <v>171.4</v>
      </c>
      <c r="U41" s="5">
        <v>0.05</v>
      </c>
      <c r="V41" s="4">
        <v>107</v>
      </c>
      <c r="W41" s="4">
        <v>405</v>
      </c>
      <c r="X41" s="4">
        <v>34.11</v>
      </c>
      <c r="Y41" s="4">
        <v>123</v>
      </c>
      <c r="Z41" s="4">
        <v>80</v>
      </c>
      <c r="AA41" s="4">
        <v>10.4</v>
      </c>
      <c r="AB41" s="5">
        <v>0</v>
      </c>
      <c r="AC41" s="4">
        <v>97.5</v>
      </c>
    </row>
    <row r="42" spans="1:29" x14ac:dyDescent="0.25">
      <c r="A42" t="s">
        <v>42</v>
      </c>
      <c r="B42" s="4">
        <v>695</v>
      </c>
      <c r="C42" s="5">
        <v>20</v>
      </c>
      <c r="D42" s="4">
        <v>115</v>
      </c>
      <c r="E42" s="4">
        <v>108.7</v>
      </c>
      <c r="F42" s="4">
        <v>29.1</v>
      </c>
      <c r="G42" s="4">
        <v>22</v>
      </c>
      <c r="H42" s="5">
        <v>103.98</v>
      </c>
      <c r="I42" s="6">
        <v>1.022</v>
      </c>
      <c r="J42" s="5">
        <v>14.48</v>
      </c>
      <c r="K42" s="5"/>
      <c r="L42" s="7">
        <v>0.7026</v>
      </c>
      <c r="N42" s="4">
        <v>118.2</v>
      </c>
      <c r="O42" s="4">
        <v>110.9</v>
      </c>
      <c r="P42" s="4">
        <v>25.8</v>
      </c>
      <c r="Q42" s="4">
        <v>31</v>
      </c>
      <c r="R42" s="4">
        <v>29</v>
      </c>
      <c r="S42" s="4"/>
      <c r="T42" s="4">
        <v>172</v>
      </c>
      <c r="U42" s="5">
        <v>0.05</v>
      </c>
      <c r="V42" s="4">
        <v>107</v>
      </c>
      <c r="W42" s="4">
        <v>405</v>
      </c>
      <c r="X42" s="4">
        <v>34.520000000000003</v>
      </c>
      <c r="Y42" s="4">
        <v>116</v>
      </c>
      <c r="Z42" s="4">
        <v>80</v>
      </c>
      <c r="AA42" s="4">
        <v>10.55</v>
      </c>
      <c r="AB42" s="5">
        <v>0.01</v>
      </c>
      <c r="AC42" s="4">
        <v>97.5</v>
      </c>
    </row>
    <row r="43" spans="1:29" x14ac:dyDescent="0.25">
      <c r="A43" t="s">
        <v>43</v>
      </c>
      <c r="B43" s="4">
        <v>695</v>
      </c>
      <c r="C43" s="5">
        <v>20</v>
      </c>
      <c r="D43" s="4">
        <v>114.8</v>
      </c>
      <c r="E43" s="4">
        <v>108.9</v>
      </c>
      <c r="F43" s="4">
        <v>28.9</v>
      </c>
      <c r="G43" s="4">
        <v>22</v>
      </c>
      <c r="H43" s="5">
        <v>103.99</v>
      </c>
      <c r="I43" s="6">
        <v>1.0189999999999999</v>
      </c>
      <c r="J43" s="5">
        <v>14.48</v>
      </c>
      <c r="K43" s="5"/>
      <c r="L43" s="7">
        <v>0.69850000000000001</v>
      </c>
      <c r="N43" s="4">
        <v>118.1</v>
      </c>
      <c r="O43" s="4">
        <v>111.8</v>
      </c>
      <c r="P43" s="4">
        <v>25.9</v>
      </c>
      <c r="Q43" s="4">
        <v>29</v>
      </c>
      <c r="R43" s="4">
        <v>29</v>
      </c>
      <c r="S43" s="4"/>
      <c r="T43" s="4">
        <v>173.5</v>
      </c>
      <c r="U43" s="5">
        <v>5.0999999999999997E-2</v>
      </c>
      <c r="V43" s="4">
        <v>107</v>
      </c>
      <c r="W43" s="4">
        <v>405</v>
      </c>
      <c r="X43" s="4">
        <v>33.81</v>
      </c>
      <c r="Y43" s="4">
        <v>124</v>
      </c>
      <c r="Z43" s="4">
        <v>80</v>
      </c>
      <c r="AA43" s="4">
        <v>10.38</v>
      </c>
      <c r="AB43" s="5">
        <v>0</v>
      </c>
      <c r="AC43" s="4">
        <v>97.5</v>
      </c>
    </row>
    <row r="44" spans="1:29" x14ac:dyDescent="0.25">
      <c r="A44" t="s">
        <v>44</v>
      </c>
      <c r="B44" s="4">
        <v>694</v>
      </c>
      <c r="C44" s="5">
        <v>20</v>
      </c>
      <c r="D44" s="4">
        <v>115.1</v>
      </c>
      <c r="E44" s="4">
        <v>109.4</v>
      </c>
      <c r="F44" s="4">
        <v>29.1</v>
      </c>
      <c r="G44" s="4">
        <v>22</v>
      </c>
      <c r="H44" s="5">
        <v>104.04</v>
      </c>
      <c r="I44" s="6">
        <v>1.0169999999999999</v>
      </c>
      <c r="J44" s="5">
        <v>14.49</v>
      </c>
      <c r="K44" s="5"/>
      <c r="L44" s="7">
        <v>0.7</v>
      </c>
      <c r="N44" s="4">
        <v>116.8</v>
      </c>
      <c r="O44" s="4">
        <v>111.5</v>
      </c>
      <c r="P44" s="4">
        <v>26</v>
      </c>
      <c r="Q44" s="4">
        <v>30</v>
      </c>
      <c r="R44" s="4">
        <v>29</v>
      </c>
      <c r="S44" s="4"/>
      <c r="T44" s="4">
        <v>170.3</v>
      </c>
      <c r="U44" s="5">
        <v>0.05</v>
      </c>
      <c r="V44" s="4">
        <v>107</v>
      </c>
      <c r="W44" s="4">
        <v>405</v>
      </c>
      <c r="X44" s="4">
        <v>33.68</v>
      </c>
      <c r="Y44" s="4">
        <v>123</v>
      </c>
      <c r="Z44" s="4">
        <v>80</v>
      </c>
      <c r="AA44" s="4">
        <v>10.72</v>
      </c>
      <c r="AB44" s="5">
        <v>0</v>
      </c>
      <c r="AC44" s="4">
        <v>97.5</v>
      </c>
    </row>
    <row r="45" spans="1:29" x14ac:dyDescent="0.25">
      <c r="A45" t="s">
        <v>45</v>
      </c>
      <c r="B45" s="4">
        <v>695</v>
      </c>
      <c r="C45" s="5">
        <v>20</v>
      </c>
      <c r="D45" s="4">
        <v>115</v>
      </c>
      <c r="E45" s="4">
        <v>108.8</v>
      </c>
      <c r="F45" s="4">
        <v>29</v>
      </c>
      <c r="G45" s="4">
        <v>22</v>
      </c>
      <c r="H45" s="5">
        <v>103.99</v>
      </c>
      <c r="I45" s="6">
        <v>1.0209999999999999</v>
      </c>
      <c r="J45" s="5">
        <v>14.49</v>
      </c>
      <c r="K45" s="5"/>
      <c r="L45" s="7">
        <v>0.70309999999999995</v>
      </c>
      <c r="N45" s="4">
        <v>118</v>
      </c>
      <c r="O45" s="4">
        <v>111.2</v>
      </c>
      <c r="P45" s="4">
        <v>26.1</v>
      </c>
      <c r="Q45" s="4">
        <v>30</v>
      </c>
      <c r="R45" s="4">
        <v>29</v>
      </c>
      <c r="S45" s="4"/>
      <c r="T45" s="4">
        <v>172</v>
      </c>
      <c r="U45" s="5">
        <v>0.05</v>
      </c>
      <c r="V45" s="4">
        <v>107</v>
      </c>
      <c r="W45" s="4">
        <v>406</v>
      </c>
      <c r="X45" s="4">
        <v>33.68</v>
      </c>
      <c r="Y45" s="4">
        <v>123</v>
      </c>
      <c r="Z45" s="4">
        <v>80</v>
      </c>
      <c r="AA45" s="4">
        <v>10.38</v>
      </c>
      <c r="AB45" s="5">
        <v>0</v>
      </c>
      <c r="AC45" s="4">
        <v>97.5</v>
      </c>
    </row>
    <row r="46" spans="1:29" x14ac:dyDescent="0.25">
      <c r="A46" s="3" t="s">
        <v>46</v>
      </c>
      <c r="B46" s="4">
        <f>AVERAGE(B40:B45)</f>
        <v>694.83333333333337</v>
      </c>
      <c r="C46" s="4">
        <f t="shared" ref="C46:L46" si="6">AVERAGE(C40:C45)</f>
        <v>20</v>
      </c>
      <c r="D46" s="4">
        <f t="shared" si="6"/>
        <v>115.01666666666667</v>
      </c>
      <c r="E46" s="4">
        <f t="shared" si="6"/>
        <v>108.99999999999999</v>
      </c>
      <c r="F46" s="4">
        <f t="shared" si="6"/>
        <v>29.033333333333331</v>
      </c>
      <c r="G46" s="4">
        <f t="shared" si="6"/>
        <v>22</v>
      </c>
      <c r="H46" s="4">
        <f t="shared" si="6"/>
        <v>104.00333333333333</v>
      </c>
      <c r="I46" s="4">
        <f t="shared" si="6"/>
        <v>1.0206666666666666</v>
      </c>
      <c r="J46" s="4">
        <f t="shared" si="6"/>
        <v>14.486666666666665</v>
      </c>
      <c r="K46" s="5">
        <f>MAX(J40:J45)-MIN(J40:J45)</f>
        <v>9.9999999999997868E-3</v>
      </c>
      <c r="L46" s="7">
        <f t="shared" si="6"/>
        <v>0.70178333333333331</v>
      </c>
      <c r="N46" s="4">
        <f>AVERAGE(N40:N45)</f>
        <v>117.55</v>
      </c>
      <c r="O46" s="4">
        <f t="shared" ref="O46:AC46" si="7">AVERAGE(O40:O45)</f>
        <v>111.48333333333335</v>
      </c>
      <c r="P46" s="4">
        <f t="shared" si="7"/>
        <v>25.983333333333334</v>
      </c>
      <c r="Q46" s="4">
        <f t="shared" si="7"/>
        <v>30</v>
      </c>
      <c r="R46" s="4">
        <f t="shared" si="7"/>
        <v>29</v>
      </c>
      <c r="S46" s="5">
        <f>MAX(R40:R45)-MIN(R40:R45)</f>
        <v>0</v>
      </c>
      <c r="T46" s="4">
        <f t="shared" si="7"/>
        <v>171.61666666666667</v>
      </c>
      <c r="U46" s="4">
        <f t="shared" si="7"/>
        <v>5.0166666666666665E-2</v>
      </c>
      <c r="V46" s="4">
        <f t="shared" si="7"/>
        <v>107</v>
      </c>
      <c r="W46" s="4">
        <f t="shared" si="7"/>
        <v>405.16666666666669</v>
      </c>
      <c r="X46" s="4">
        <f t="shared" si="7"/>
        <v>33.913333333333334</v>
      </c>
      <c r="Y46" s="4">
        <f t="shared" si="7"/>
        <v>122.5</v>
      </c>
      <c r="Z46" s="4">
        <f t="shared" si="7"/>
        <v>80</v>
      </c>
      <c r="AA46" s="4">
        <f t="shared" si="7"/>
        <v>10.528333333333334</v>
      </c>
      <c r="AB46" s="4">
        <f t="shared" si="7"/>
        <v>1.6666666666666668E-3</v>
      </c>
      <c r="AC46" s="4">
        <f t="shared" si="7"/>
        <v>97.5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2.1198270369694582E-3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9">
        <f>_xlfn.STDEV.S(L40:L45)/AVERAGE(L40:L45)</f>
        <v>3.02062892673825E-3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53" t="s">
        <v>0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N49" s="53" t="s">
        <v>1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</v>
      </c>
      <c r="C52" s="5">
        <v>20</v>
      </c>
      <c r="D52" s="4">
        <v>35</v>
      </c>
      <c r="E52" s="4">
        <v>34.799999999999997</v>
      </c>
      <c r="F52" s="4">
        <v>29</v>
      </c>
      <c r="G52" s="4">
        <v>22</v>
      </c>
      <c r="H52" s="5">
        <v>104.03</v>
      </c>
      <c r="I52" s="6">
        <v>1.2509999999999999</v>
      </c>
      <c r="J52" s="5">
        <v>14.5</v>
      </c>
      <c r="K52" s="5"/>
      <c r="L52" s="7">
        <v>0.85929999999999995</v>
      </c>
      <c r="N52" s="4">
        <v>32.9</v>
      </c>
      <c r="O52" s="4">
        <v>37</v>
      </c>
      <c r="P52" s="4">
        <v>25.7</v>
      </c>
      <c r="Q52" s="4">
        <v>29</v>
      </c>
      <c r="R52" s="4">
        <v>29</v>
      </c>
      <c r="T52" s="4">
        <v>46.5</v>
      </c>
      <c r="U52" s="5">
        <v>0.05</v>
      </c>
      <c r="V52" s="4">
        <v>107</v>
      </c>
      <c r="W52" s="4">
        <v>406</v>
      </c>
      <c r="X52" s="4">
        <v>35.49</v>
      </c>
      <c r="Y52" s="4">
        <v>530</v>
      </c>
      <c r="Z52" s="4">
        <v>80</v>
      </c>
      <c r="AA52" s="4">
        <v>10.39</v>
      </c>
      <c r="AB52" s="5">
        <v>0.01</v>
      </c>
      <c r="AC52" s="4">
        <v>97.4</v>
      </c>
    </row>
    <row r="53" spans="1:29" x14ac:dyDescent="0.25">
      <c r="A53" t="s">
        <v>41</v>
      </c>
      <c r="B53" s="4">
        <v>696</v>
      </c>
      <c r="C53" s="5">
        <v>20</v>
      </c>
      <c r="D53" s="4">
        <v>34.9</v>
      </c>
      <c r="E53" s="4">
        <v>34.700000000000003</v>
      </c>
      <c r="F53" s="4">
        <v>28.9</v>
      </c>
      <c r="G53" s="4">
        <v>22</v>
      </c>
      <c r="H53" s="5">
        <v>103.99</v>
      </c>
      <c r="I53" s="6">
        <v>1.246</v>
      </c>
      <c r="J53" s="5">
        <v>14.5</v>
      </c>
      <c r="K53" s="5"/>
      <c r="L53" s="7">
        <v>0.85729999999999995</v>
      </c>
      <c r="N53" s="4">
        <v>33.200000000000003</v>
      </c>
      <c r="O53" s="4">
        <v>37.1</v>
      </c>
      <c r="P53" s="4">
        <v>26.1</v>
      </c>
      <c r="Q53" s="4">
        <v>30</v>
      </c>
      <c r="R53" s="4">
        <v>29</v>
      </c>
      <c r="T53" s="4">
        <v>48.6</v>
      </c>
      <c r="U53" s="5">
        <v>0.05</v>
      </c>
      <c r="V53" s="4">
        <v>107</v>
      </c>
      <c r="W53" s="4">
        <v>406</v>
      </c>
      <c r="X53" s="4">
        <v>34.9</v>
      </c>
      <c r="Y53" s="4">
        <v>531</v>
      </c>
      <c r="Z53" s="4">
        <v>80</v>
      </c>
      <c r="AA53" s="4">
        <v>10.39</v>
      </c>
      <c r="AB53" s="5">
        <v>0</v>
      </c>
      <c r="AC53" s="4">
        <v>97.4</v>
      </c>
    </row>
    <row r="54" spans="1:29" x14ac:dyDescent="0.25">
      <c r="A54" t="s">
        <v>42</v>
      </c>
      <c r="B54" s="4">
        <v>695</v>
      </c>
      <c r="C54" s="5">
        <v>20</v>
      </c>
      <c r="D54" s="4">
        <v>35</v>
      </c>
      <c r="E54" s="4">
        <v>34.9</v>
      </c>
      <c r="F54" s="4">
        <v>29</v>
      </c>
      <c r="G54" s="4">
        <v>22</v>
      </c>
      <c r="H54" s="5">
        <v>103.99</v>
      </c>
      <c r="I54" s="6">
        <v>1.254</v>
      </c>
      <c r="J54" s="5">
        <v>14.5</v>
      </c>
      <c r="K54" s="5"/>
      <c r="L54" s="7">
        <v>0.85809999999999997</v>
      </c>
      <c r="N54" s="4">
        <v>33.1</v>
      </c>
      <c r="O54" s="4">
        <v>37.200000000000003</v>
      </c>
      <c r="P54" s="4">
        <v>26</v>
      </c>
      <c r="Q54" s="4">
        <v>29</v>
      </c>
      <c r="R54" s="4">
        <v>29</v>
      </c>
      <c r="T54" s="4">
        <v>49.2</v>
      </c>
      <c r="U54" s="5">
        <v>0.05</v>
      </c>
      <c r="V54" s="4">
        <v>107</v>
      </c>
      <c r="W54" s="4">
        <v>406</v>
      </c>
      <c r="X54" s="4">
        <v>35.119999999999997</v>
      </c>
      <c r="Y54" s="4">
        <v>530</v>
      </c>
      <c r="Z54" s="4">
        <v>80</v>
      </c>
      <c r="AA54" s="4">
        <v>10.39</v>
      </c>
      <c r="AB54" s="5">
        <v>0.01</v>
      </c>
      <c r="AC54" s="4">
        <v>97.4</v>
      </c>
    </row>
    <row r="55" spans="1:29" x14ac:dyDescent="0.25">
      <c r="A55" t="s">
        <v>43</v>
      </c>
      <c r="B55" s="4">
        <v>695</v>
      </c>
      <c r="C55" s="5">
        <v>20</v>
      </c>
      <c r="D55" s="4">
        <v>35</v>
      </c>
      <c r="E55" s="4">
        <v>35</v>
      </c>
      <c r="F55" s="4">
        <v>29.1</v>
      </c>
      <c r="G55" s="4">
        <v>22</v>
      </c>
      <c r="H55" s="5">
        <v>104.02</v>
      </c>
      <c r="I55" s="6">
        <v>1.244</v>
      </c>
      <c r="J55" s="5">
        <v>14.49</v>
      </c>
      <c r="K55" s="5"/>
      <c r="L55" s="7">
        <v>0.85609999999999997</v>
      </c>
      <c r="N55" s="4">
        <v>33.4</v>
      </c>
      <c r="O55" s="4">
        <v>37.4</v>
      </c>
      <c r="P55" s="4">
        <v>26.1</v>
      </c>
      <c r="Q55" s="4">
        <v>29</v>
      </c>
      <c r="R55" s="4">
        <v>29</v>
      </c>
      <c r="T55" s="4">
        <v>49.5</v>
      </c>
      <c r="U55" s="5">
        <v>0.05</v>
      </c>
      <c r="V55" s="4">
        <v>107</v>
      </c>
      <c r="W55" s="4">
        <v>406</v>
      </c>
      <c r="X55" s="4">
        <v>35.119999999999997</v>
      </c>
      <c r="Y55" s="4">
        <v>530</v>
      </c>
      <c r="Z55" s="4">
        <v>80</v>
      </c>
      <c r="AA55" s="4">
        <v>10.67</v>
      </c>
      <c r="AB55" s="5">
        <v>-0.01</v>
      </c>
      <c r="AC55" s="4">
        <v>97.4</v>
      </c>
    </row>
    <row r="56" spans="1:29" x14ac:dyDescent="0.25">
      <c r="A56" t="s">
        <v>44</v>
      </c>
      <c r="B56" s="4">
        <v>694</v>
      </c>
      <c r="C56" s="5">
        <v>20</v>
      </c>
      <c r="D56" s="4">
        <v>35</v>
      </c>
      <c r="E56" s="4">
        <v>34.9</v>
      </c>
      <c r="F56" s="4">
        <v>29</v>
      </c>
      <c r="G56" s="4">
        <v>22</v>
      </c>
      <c r="H56" s="5">
        <v>104</v>
      </c>
      <c r="I56" s="6">
        <v>1.248</v>
      </c>
      <c r="J56" s="5">
        <v>14.5</v>
      </c>
      <c r="K56" s="5"/>
      <c r="L56" s="7">
        <v>0.85899999999999999</v>
      </c>
      <c r="N56" s="4">
        <v>33.200000000000003</v>
      </c>
      <c r="O56" s="4">
        <v>37.299999999999997</v>
      </c>
      <c r="P56" s="4">
        <v>26</v>
      </c>
      <c r="Q56" s="4">
        <v>31</v>
      </c>
      <c r="R56" s="4">
        <v>29</v>
      </c>
      <c r="T56" s="4">
        <v>50</v>
      </c>
      <c r="U56" s="5">
        <v>0.05</v>
      </c>
      <c r="V56" s="4">
        <v>107</v>
      </c>
      <c r="W56" s="4">
        <v>406</v>
      </c>
      <c r="X56" s="4">
        <v>34.909999999999997</v>
      </c>
      <c r="Y56" s="4">
        <v>532</v>
      </c>
      <c r="Z56" s="4">
        <v>80</v>
      </c>
      <c r="AA56" s="4">
        <v>10.42</v>
      </c>
      <c r="AB56" s="5">
        <v>0</v>
      </c>
      <c r="AC56" s="4">
        <v>97.4</v>
      </c>
    </row>
    <row r="57" spans="1:29" x14ac:dyDescent="0.25">
      <c r="A57" t="s">
        <v>45</v>
      </c>
      <c r="B57" s="4">
        <v>696</v>
      </c>
      <c r="C57" s="5">
        <v>20</v>
      </c>
      <c r="D57" s="4">
        <v>35</v>
      </c>
      <c r="E57" s="4">
        <v>34.9</v>
      </c>
      <c r="F57" s="4">
        <v>29</v>
      </c>
      <c r="G57" s="4">
        <v>22</v>
      </c>
      <c r="H57" s="5">
        <v>103.99</v>
      </c>
      <c r="I57" s="6">
        <v>1.2470000000000001</v>
      </c>
      <c r="J57" s="5">
        <v>14.49</v>
      </c>
      <c r="K57" s="5"/>
      <c r="L57" s="7">
        <v>0.85329999999999995</v>
      </c>
      <c r="N57" s="4">
        <v>33.4</v>
      </c>
      <c r="O57" s="4">
        <v>37.299999999999997</v>
      </c>
      <c r="P57" s="4">
        <v>26</v>
      </c>
      <c r="Q57" s="4">
        <v>29</v>
      </c>
      <c r="R57" s="4">
        <v>29</v>
      </c>
      <c r="T57" s="4">
        <v>51.1</v>
      </c>
      <c r="U57" s="5">
        <v>0.05</v>
      </c>
      <c r="V57" s="4">
        <v>107</v>
      </c>
      <c r="W57" s="4">
        <v>406</v>
      </c>
      <c r="X57" s="4">
        <v>34.96</v>
      </c>
      <c r="Y57" s="4">
        <v>532</v>
      </c>
      <c r="Z57" s="4">
        <v>80</v>
      </c>
      <c r="AA57" s="4">
        <v>10.68</v>
      </c>
      <c r="AB57" s="5">
        <v>0.01</v>
      </c>
      <c r="AC57" s="4">
        <v>97.5</v>
      </c>
    </row>
    <row r="58" spans="1:29" x14ac:dyDescent="0.25">
      <c r="A58" s="3" t="s">
        <v>46</v>
      </c>
      <c r="B58" s="4">
        <f>AVERAGE(B52:B57)</f>
        <v>695.16666666666663</v>
      </c>
      <c r="C58" s="4">
        <f t="shared" ref="C58:L58" si="8">AVERAGE(C52:C57)</f>
        <v>20</v>
      </c>
      <c r="D58" s="4">
        <f t="shared" si="8"/>
        <v>34.983333333333334</v>
      </c>
      <c r="E58" s="4">
        <f t="shared" si="8"/>
        <v>34.866666666666667</v>
      </c>
      <c r="F58" s="4">
        <f t="shared" si="8"/>
        <v>29</v>
      </c>
      <c r="G58" s="4">
        <f t="shared" si="8"/>
        <v>22</v>
      </c>
      <c r="H58" s="4">
        <f t="shared" si="8"/>
        <v>104.00333333333333</v>
      </c>
      <c r="I58" s="4">
        <f t="shared" si="8"/>
        <v>1.2483333333333333</v>
      </c>
      <c r="J58" s="4">
        <f t="shared" si="8"/>
        <v>14.496666666666668</v>
      </c>
      <c r="K58" s="5">
        <f>MAX(J52:J57)-MIN(J52:J57)</f>
        <v>9.9999999999997868E-3</v>
      </c>
      <c r="L58" s="7">
        <f t="shared" si="8"/>
        <v>0.8571833333333333</v>
      </c>
      <c r="N58" s="4">
        <f>AVERAGE(N52:N57)</f>
        <v>33.200000000000003</v>
      </c>
      <c r="O58" s="4">
        <f t="shared" ref="O58:AC58" si="9">AVERAGE(O52:O57)</f>
        <v>37.216666666666669</v>
      </c>
      <c r="P58" s="4">
        <f t="shared" si="9"/>
        <v>25.983333333333334</v>
      </c>
      <c r="Q58" s="4">
        <f t="shared" si="9"/>
        <v>29.5</v>
      </c>
      <c r="R58" s="4">
        <f t="shared" si="9"/>
        <v>29</v>
      </c>
      <c r="S58" s="5">
        <f>MAX(R52:R57)-MIN(R52:R57)</f>
        <v>0</v>
      </c>
      <c r="T58" s="4">
        <f t="shared" si="9"/>
        <v>49.150000000000006</v>
      </c>
      <c r="U58" s="4">
        <f t="shared" si="9"/>
        <v>4.9999999999999996E-2</v>
      </c>
      <c r="V58" s="4">
        <f t="shared" si="9"/>
        <v>107</v>
      </c>
      <c r="W58" s="4">
        <f t="shared" si="9"/>
        <v>406</v>
      </c>
      <c r="X58" s="4">
        <f t="shared" si="9"/>
        <v>35.083333333333336</v>
      </c>
      <c r="Y58" s="4">
        <f t="shared" si="9"/>
        <v>530.83333333333337</v>
      </c>
      <c r="Z58" s="4">
        <f t="shared" si="9"/>
        <v>80</v>
      </c>
      <c r="AA58" s="4">
        <f t="shared" si="9"/>
        <v>10.49</v>
      </c>
      <c r="AB58" s="4">
        <f t="shared" si="9"/>
        <v>3.3333333333333335E-3</v>
      </c>
      <c r="AC58" s="4">
        <f t="shared" si="9"/>
        <v>97.416666666666671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2.2310685033558914E-3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9">
        <f>_xlfn.STDEV.S(L52:L57)/AVERAGE(L52:L57)</f>
        <v>2.6027903443711668E-3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53" t="s">
        <v>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N61" s="53" t="s">
        <v>1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</v>
      </c>
      <c r="C64" s="5">
        <v>40</v>
      </c>
      <c r="D64" s="4">
        <v>115</v>
      </c>
      <c r="E64" s="4">
        <v>109</v>
      </c>
      <c r="F64" s="4">
        <v>29</v>
      </c>
      <c r="G64" s="4">
        <v>22</v>
      </c>
      <c r="H64" s="5">
        <v>104.02</v>
      </c>
      <c r="I64" s="6">
        <v>1.2769999999999999</v>
      </c>
      <c r="J64" s="5">
        <v>14.48</v>
      </c>
      <c r="K64" s="5"/>
      <c r="L64" s="7">
        <v>0.43959999999999999</v>
      </c>
      <c r="N64" s="4">
        <v>117.7</v>
      </c>
      <c r="O64" s="4">
        <v>111.9</v>
      </c>
      <c r="P64" s="4">
        <v>26</v>
      </c>
      <c r="Q64" s="4">
        <v>30</v>
      </c>
      <c r="R64" s="4">
        <v>29</v>
      </c>
      <c r="T64" s="4">
        <v>169.3</v>
      </c>
      <c r="U64" s="5">
        <v>0.05</v>
      </c>
      <c r="V64" s="4">
        <v>107</v>
      </c>
      <c r="W64" s="4">
        <v>405</v>
      </c>
      <c r="X64" s="4">
        <v>40.71</v>
      </c>
      <c r="Y64" s="4">
        <v>115</v>
      </c>
      <c r="Z64" s="4">
        <v>80</v>
      </c>
      <c r="AA64" s="4">
        <v>10.78</v>
      </c>
      <c r="AB64" s="5">
        <v>0.01</v>
      </c>
      <c r="AC64" s="4">
        <v>97.6</v>
      </c>
    </row>
    <row r="65" spans="1:29" x14ac:dyDescent="0.25">
      <c r="A65" t="s">
        <v>41</v>
      </c>
      <c r="B65" s="4">
        <v>695</v>
      </c>
      <c r="C65" s="5">
        <v>40</v>
      </c>
      <c r="D65" s="4">
        <v>114.9</v>
      </c>
      <c r="E65" s="4">
        <v>109.4</v>
      </c>
      <c r="F65" s="4">
        <v>29.1</v>
      </c>
      <c r="G65" s="4">
        <v>22</v>
      </c>
      <c r="H65" s="5">
        <v>103.98</v>
      </c>
      <c r="I65" s="6">
        <v>1.2769999999999999</v>
      </c>
      <c r="J65" s="5">
        <v>14.48</v>
      </c>
      <c r="K65" s="5"/>
      <c r="L65" s="7">
        <v>0.43930000000000002</v>
      </c>
      <c r="N65" s="4">
        <v>117.4</v>
      </c>
      <c r="O65" s="4">
        <v>111.4</v>
      </c>
      <c r="P65" s="4">
        <v>25.9</v>
      </c>
      <c r="Q65" s="4">
        <v>29</v>
      </c>
      <c r="R65" s="4">
        <v>29</v>
      </c>
      <c r="T65" s="4">
        <v>170.9</v>
      </c>
      <c r="U65" s="5">
        <v>0.05</v>
      </c>
      <c r="V65" s="4">
        <v>107</v>
      </c>
      <c r="W65" s="4">
        <v>406</v>
      </c>
      <c r="X65" s="4">
        <v>40.32</v>
      </c>
      <c r="Y65" s="4">
        <v>118</v>
      </c>
      <c r="Z65" s="4">
        <v>80</v>
      </c>
      <c r="AA65" s="4">
        <v>11.26</v>
      </c>
      <c r="AB65" s="5">
        <v>0.01</v>
      </c>
      <c r="AC65" s="4">
        <v>97.7</v>
      </c>
    </row>
    <row r="66" spans="1:29" x14ac:dyDescent="0.25">
      <c r="A66" t="s">
        <v>42</v>
      </c>
      <c r="B66" s="4">
        <v>695</v>
      </c>
      <c r="C66" s="5">
        <v>40</v>
      </c>
      <c r="D66" s="4">
        <v>115.1</v>
      </c>
      <c r="E66" s="4">
        <v>108.7</v>
      </c>
      <c r="F66" s="4">
        <v>29</v>
      </c>
      <c r="G66" s="4">
        <v>22</v>
      </c>
      <c r="H66" s="5">
        <v>103.99</v>
      </c>
      <c r="I66" s="6">
        <v>1.28</v>
      </c>
      <c r="J66" s="5">
        <v>14.48</v>
      </c>
      <c r="K66" s="5"/>
      <c r="L66" s="7">
        <v>0.43940000000000001</v>
      </c>
      <c r="N66" s="4">
        <v>118.2</v>
      </c>
      <c r="O66" s="4">
        <v>111.4</v>
      </c>
      <c r="P66" s="4">
        <v>25.9</v>
      </c>
      <c r="Q66" s="4">
        <v>29</v>
      </c>
      <c r="R66" s="4">
        <v>29</v>
      </c>
      <c r="T66" s="4">
        <v>169.8</v>
      </c>
      <c r="U66" s="5">
        <v>0.05</v>
      </c>
      <c r="V66" s="4">
        <v>107</v>
      </c>
      <c r="W66" s="4">
        <v>405</v>
      </c>
      <c r="X66" s="4">
        <v>40.46</v>
      </c>
      <c r="Y66" s="4">
        <v>116</v>
      </c>
      <c r="Z66" s="4">
        <v>80</v>
      </c>
      <c r="AA66" s="4">
        <v>10.95</v>
      </c>
      <c r="AB66" s="5">
        <v>0.01</v>
      </c>
      <c r="AC66" s="4">
        <v>97.7</v>
      </c>
    </row>
    <row r="67" spans="1:29" x14ac:dyDescent="0.25">
      <c r="A67" t="s">
        <v>43</v>
      </c>
      <c r="B67" s="4">
        <v>695</v>
      </c>
      <c r="C67" s="5">
        <v>40</v>
      </c>
      <c r="D67" s="4">
        <v>114.9</v>
      </c>
      <c r="E67" s="4">
        <v>108.9</v>
      </c>
      <c r="F67" s="4">
        <v>29.1</v>
      </c>
      <c r="G67" s="4">
        <v>22</v>
      </c>
      <c r="H67" s="5">
        <v>104.01</v>
      </c>
      <c r="I67" s="6">
        <v>1.2789999999999999</v>
      </c>
      <c r="J67" s="5">
        <v>14.48</v>
      </c>
      <c r="K67" s="5"/>
      <c r="L67" s="7">
        <v>0.43940000000000001</v>
      </c>
      <c r="N67" s="4">
        <v>118.3</v>
      </c>
      <c r="O67" s="4">
        <v>111.7</v>
      </c>
      <c r="P67" s="4">
        <v>26</v>
      </c>
      <c r="Q67" s="4">
        <v>30</v>
      </c>
      <c r="R67" s="4">
        <v>29</v>
      </c>
      <c r="T67" s="4">
        <v>173.6</v>
      </c>
      <c r="U67" s="5">
        <v>0.05</v>
      </c>
      <c r="V67" s="4">
        <v>107</v>
      </c>
      <c r="W67" s="4">
        <v>406</v>
      </c>
      <c r="X67" s="4">
        <v>40.35</v>
      </c>
      <c r="Y67" s="4">
        <v>117</v>
      </c>
      <c r="Z67" s="4">
        <v>80</v>
      </c>
      <c r="AA67" s="4">
        <v>11.33</v>
      </c>
      <c r="AB67" s="5">
        <v>0.01</v>
      </c>
      <c r="AC67" s="4">
        <v>97.6</v>
      </c>
    </row>
    <row r="68" spans="1:29" x14ac:dyDescent="0.25">
      <c r="A68" t="s">
        <v>44</v>
      </c>
      <c r="B68" s="4">
        <v>695</v>
      </c>
      <c r="C68" s="5">
        <v>40</v>
      </c>
      <c r="D68" s="4">
        <v>115</v>
      </c>
      <c r="E68" s="4">
        <v>109.3</v>
      </c>
      <c r="F68" s="4">
        <v>28.9</v>
      </c>
      <c r="G68" s="4">
        <v>22</v>
      </c>
      <c r="H68" s="5">
        <v>104</v>
      </c>
      <c r="I68" s="6">
        <v>1.2789999999999999</v>
      </c>
      <c r="J68" s="5">
        <v>14.48</v>
      </c>
      <c r="K68" s="5"/>
      <c r="L68" s="7">
        <v>0.43909999999999999</v>
      </c>
      <c r="N68" s="4">
        <v>117.2</v>
      </c>
      <c r="O68" s="4">
        <v>111.6</v>
      </c>
      <c r="P68" s="4">
        <v>26</v>
      </c>
      <c r="Q68" s="4">
        <v>29</v>
      </c>
      <c r="R68" s="4">
        <v>29</v>
      </c>
      <c r="T68" s="4">
        <v>172.8</v>
      </c>
      <c r="U68" s="5">
        <v>5.0999999999999997E-2</v>
      </c>
      <c r="V68" s="4">
        <v>107</v>
      </c>
      <c r="W68" s="4">
        <v>405</v>
      </c>
      <c r="X68" s="4">
        <v>40.36</v>
      </c>
      <c r="Y68" s="4">
        <v>117</v>
      </c>
      <c r="Z68" s="4">
        <v>80</v>
      </c>
      <c r="AA68" s="4">
        <v>10.85</v>
      </c>
      <c r="AB68" s="5">
        <v>0.01</v>
      </c>
      <c r="AC68" s="4">
        <v>97.6</v>
      </c>
    </row>
    <row r="69" spans="1:29" x14ac:dyDescent="0.25">
      <c r="A69" t="s">
        <v>45</v>
      </c>
      <c r="B69" s="4">
        <v>695</v>
      </c>
      <c r="C69" s="5">
        <v>40</v>
      </c>
      <c r="D69" s="4">
        <v>115.1</v>
      </c>
      <c r="E69" s="4">
        <v>109</v>
      </c>
      <c r="F69" s="4">
        <v>29</v>
      </c>
      <c r="G69" s="4">
        <v>22</v>
      </c>
      <c r="H69" s="5">
        <v>103.99</v>
      </c>
      <c r="I69" s="6">
        <v>1.278</v>
      </c>
      <c r="J69" s="5">
        <v>14.48</v>
      </c>
      <c r="K69" s="5"/>
      <c r="L69" s="7">
        <v>0.43909999999999999</v>
      </c>
      <c r="N69" s="4">
        <v>116.8</v>
      </c>
      <c r="O69" s="4">
        <v>111.4</v>
      </c>
      <c r="P69" s="4">
        <v>26.1</v>
      </c>
      <c r="Q69" s="4">
        <v>29</v>
      </c>
      <c r="R69" s="4">
        <v>29</v>
      </c>
      <c r="T69" s="4">
        <v>170.9</v>
      </c>
      <c r="U69" s="5">
        <v>0.05</v>
      </c>
      <c r="V69" s="4">
        <v>107</v>
      </c>
      <c r="W69" s="4">
        <v>405</v>
      </c>
      <c r="X69" s="4">
        <v>40.65</v>
      </c>
      <c r="Y69" s="4">
        <v>115</v>
      </c>
      <c r="Z69" s="4">
        <v>80</v>
      </c>
      <c r="AA69" s="4">
        <v>11.09</v>
      </c>
      <c r="AB69" s="5">
        <v>0.01</v>
      </c>
      <c r="AC69" s="4">
        <v>97.6</v>
      </c>
    </row>
    <row r="70" spans="1:29" x14ac:dyDescent="0.25">
      <c r="A70" s="3" t="s">
        <v>46</v>
      </c>
      <c r="B70" s="4">
        <f>AVERAGE(B64:B69)</f>
        <v>695</v>
      </c>
      <c r="C70" s="4">
        <f t="shared" ref="C70:L70" si="10">AVERAGE(C64:C69)</f>
        <v>40</v>
      </c>
      <c r="D70" s="4">
        <f t="shared" si="10"/>
        <v>115</v>
      </c>
      <c r="E70" s="4">
        <f t="shared" si="10"/>
        <v>109.05</v>
      </c>
      <c r="F70" s="4">
        <f t="shared" si="10"/>
        <v>29.016666666666666</v>
      </c>
      <c r="G70" s="4">
        <f t="shared" si="10"/>
        <v>22</v>
      </c>
      <c r="H70" s="4">
        <f t="shared" si="10"/>
        <v>103.99833333333333</v>
      </c>
      <c r="I70" s="4">
        <f t="shared" si="10"/>
        <v>1.2783333333333333</v>
      </c>
      <c r="J70" s="4">
        <f t="shared" si="10"/>
        <v>14.480000000000002</v>
      </c>
      <c r="K70" s="5">
        <f>MAX(J64:J69)-MIN(J64:J69)</f>
        <v>0</v>
      </c>
      <c r="L70" s="7">
        <f t="shared" si="10"/>
        <v>0.43931666666666663</v>
      </c>
      <c r="N70" s="4">
        <f>AVERAGE(N64:N69)</f>
        <v>117.60000000000001</v>
      </c>
      <c r="O70" s="4">
        <f t="shared" ref="O70:AC70" si="11">AVERAGE(O64:O69)</f>
        <v>111.56666666666666</v>
      </c>
      <c r="P70" s="4">
        <f t="shared" si="11"/>
        <v>25.983333333333334</v>
      </c>
      <c r="Q70" s="4">
        <f t="shared" si="11"/>
        <v>29.333333333333332</v>
      </c>
      <c r="R70" s="4">
        <f t="shared" si="11"/>
        <v>29</v>
      </c>
      <c r="S70" s="5">
        <f>MAX(R64:R69)-MIN(R64:R69)</f>
        <v>0</v>
      </c>
      <c r="T70" s="4">
        <f t="shared" si="11"/>
        <v>171.2166666666667</v>
      </c>
      <c r="U70" s="4">
        <f t="shared" si="11"/>
        <v>5.0166666666666665E-2</v>
      </c>
      <c r="V70" s="4">
        <f t="shared" si="11"/>
        <v>107</v>
      </c>
      <c r="W70" s="4">
        <f t="shared" si="11"/>
        <v>405.33333333333331</v>
      </c>
      <c r="X70" s="4">
        <f t="shared" si="11"/>
        <v>40.475000000000001</v>
      </c>
      <c r="Y70" s="4">
        <f t="shared" si="11"/>
        <v>116.33333333333333</v>
      </c>
      <c r="Z70" s="4">
        <f t="shared" si="11"/>
        <v>80</v>
      </c>
      <c r="AA70" s="4">
        <f t="shared" si="11"/>
        <v>11.043333333333331</v>
      </c>
      <c r="AB70" s="4">
        <f t="shared" si="11"/>
        <v>0.01</v>
      </c>
      <c r="AC70" s="4">
        <f t="shared" si="11"/>
        <v>97.63333333333334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1.9407902170679857E-4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9">
        <f>_xlfn.STDEV.S(L64:L69)/AVERAGE(L64:L69)</f>
        <v>4.4177477531044104E-4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57" t="s">
        <v>54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60" t="s">
        <v>59</v>
      </c>
      <c r="H76" s="61"/>
      <c r="I76" s="60" t="s">
        <v>60</v>
      </c>
      <c r="J76" s="61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57" t="s">
        <v>66</v>
      </c>
      <c r="H77" s="59"/>
      <c r="I77" s="57" t="s">
        <v>66</v>
      </c>
      <c r="J77" s="59"/>
    </row>
    <row r="78" spans="1:29" x14ac:dyDescent="0.25">
      <c r="A78" s="10" t="s">
        <v>29</v>
      </c>
      <c r="B78" s="15">
        <f>L10</f>
        <v>0.28108333333333335</v>
      </c>
      <c r="C78" s="50">
        <f>L12</f>
        <v>2.6781120167530321E-4</v>
      </c>
      <c r="D78" s="10">
        <v>0.5</v>
      </c>
      <c r="E78" s="10">
        <v>21.99</v>
      </c>
      <c r="F78" s="16">
        <v>0.3</v>
      </c>
      <c r="G78" s="54">
        <v>0.92714200000000002</v>
      </c>
      <c r="H78" s="55"/>
      <c r="I78" s="54">
        <v>3.0904750000000001</v>
      </c>
      <c r="J78" s="56"/>
    </row>
    <row r="79" spans="1:29" x14ac:dyDescent="0.25">
      <c r="A79" s="10" t="s">
        <v>49</v>
      </c>
      <c r="B79" s="15">
        <f>L22</f>
        <v>0.29443333333333332</v>
      </c>
      <c r="C79" s="50">
        <f>L24</f>
        <v>4.113189658005876E-4</v>
      </c>
      <c r="D79" s="10">
        <v>0.5</v>
      </c>
      <c r="E79" s="10">
        <v>21.99</v>
      </c>
      <c r="F79" s="16">
        <v>3.2000000000000001E-2</v>
      </c>
      <c r="G79" s="62">
        <v>0.103592</v>
      </c>
      <c r="H79" s="63"/>
      <c r="I79" s="62">
        <v>3.2372580000000002</v>
      </c>
      <c r="J79" s="64"/>
    </row>
    <row r="80" spans="1:29" x14ac:dyDescent="0.25">
      <c r="A80" s="10" t="s">
        <v>50</v>
      </c>
      <c r="B80" s="15">
        <f>L34</f>
        <v>0.28273333333333328</v>
      </c>
      <c r="C80" s="50">
        <f>L36</f>
        <v>6.954907429263372E-4</v>
      </c>
      <c r="D80" s="10">
        <v>0.5</v>
      </c>
      <c r="E80" s="10">
        <v>16.489999999999998</v>
      </c>
      <c r="F80" s="16">
        <v>0.31</v>
      </c>
      <c r="G80" s="62">
        <v>0.72264399999999995</v>
      </c>
      <c r="H80" s="63"/>
      <c r="I80" s="62">
        <v>2.3311090000000001</v>
      </c>
      <c r="J80" s="64"/>
    </row>
    <row r="81" spans="1:10" x14ac:dyDescent="0.25">
      <c r="A81" s="10" t="s">
        <v>51</v>
      </c>
      <c r="B81" s="15">
        <f>L46</f>
        <v>0.70178333333333331</v>
      </c>
      <c r="C81" s="50">
        <f>L48</f>
        <v>3.02062892673825E-3</v>
      </c>
      <c r="D81" s="10">
        <v>0.5</v>
      </c>
      <c r="E81" s="10">
        <v>1.46</v>
      </c>
      <c r="F81" s="16">
        <v>0.17399999999999999</v>
      </c>
      <c r="G81" s="62">
        <v>8.9139999999999997E-2</v>
      </c>
      <c r="H81" s="63"/>
      <c r="I81" s="62">
        <v>0.51229899999999995</v>
      </c>
      <c r="J81" s="64"/>
    </row>
    <row r="82" spans="1:10" x14ac:dyDescent="0.25">
      <c r="A82" s="10" t="s">
        <v>52</v>
      </c>
      <c r="B82" s="15">
        <f>L58</f>
        <v>0.8571833333333333</v>
      </c>
      <c r="C82" s="50">
        <f>L60</f>
        <v>2.6027903443711668E-3</v>
      </c>
      <c r="D82" s="10">
        <v>0.5</v>
      </c>
      <c r="E82" s="10">
        <v>1.46</v>
      </c>
      <c r="F82" s="16">
        <v>1.0999999999999999E-2</v>
      </c>
      <c r="G82" s="62">
        <v>6.8830000000000002E-3</v>
      </c>
      <c r="H82" s="63"/>
      <c r="I82" s="62">
        <v>0.62574099999999999</v>
      </c>
      <c r="J82" s="64"/>
    </row>
    <row r="83" spans="1:10" x14ac:dyDescent="0.25">
      <c r="A83" s="10" t="s">
        <v>53</v>
      </c>
      <c r="B83" s="15">
        <f>L70</f>
        <v>0.43931666666666663</v>
      </c>
      <c r="C83" s="50">
        <f>L72</f>
        <v>4.4177477531044104E-4</v>
      </c>
      <c r="D83" s="10">
        <v>0.5</v>
      </c>
      <c r="E83" s="10">
        <v>2.91</v>
      </c>
      <c r="F83" s="16">
        <v>0.17199999999999999</v>
      </c>
      <c r="G83" s="65">
        <v>0.109944</v>
      </c>
      <c r="H83" s="66"/>
      <c r="I83" s="65">
        <v>0.63921099999999997</v>
      </c>
      <c r="J83" s="67"/>
    </row>
    <row r="84" spans="1:10" x14ac:dyDescent="0.25">
      <c r="A84" s="68" t="s">
        <v>67</v>
      </c>
      <c r="B84" s="69"/>
      <c r="C84" s="69"/>
      <c r="D84" s="69"/>
      <c r="E84" s="69"/>
      <c r="F84" s="70"/>
      <c r="G84" s="71">
        <f>SUM(G78:G83)</f>
        <v>1.9593450000000001</v>
      </c>
      <c r="H84" s="72"/>
      <c r="I84" s="71">
        <f>SUM(I78:I83)</f>
        <v>10.436093</v>
      </c>
      <c r="J84" s="72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2CE26-32CD-4A5A-931B-9DBF3BE0AF2B}">
  <dimension ref="A1:AC84"/>
  <sheetViews>
    <sheetView topLeftCell="F38" workbookViewId="0">
      <selection activeCell="S70" sqref="S70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N1" s="53" t="s">
        <v>1</v>
      </c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</v>
      </c>
      <c r="C4" s="5">
        <v>105</v>
      </c>
      <c r="D4" s="4">
        <v>114.9</v>
      </c>
      <c r="E4" s="4">
        <v>108.9</v>
      </c>
      <c r="F4" s="4">
        <v>29</v>
      </c>
      <c r="G4" s="4">
        <v>22</v>
      </c>
      <c r="H4" s="5">
        <v>104.98</v>
      </c>
      <c r="I4" s="6">
        <v>6.18</v>
      </c>
      <c r="J4" s="5">
        <v>14.49</v>
      </c>
      <c r="K4" s="5"/>
      <c r="L4" s="7">
        <v>0.28100000000000003</v>
      </c>
      <c r="N4" s="4">
        <v>111.6</v>
      </c>
      <c r="O4" s="4">
        <v>114.8</v>
      </c>
      <c r="P4" s="4">
        <v>25.9</v>
      </c>
      <c r="Q4" s="4">
        <v>31</v>
      </c>
      <c r="R4" s="4">
        <v>31</v>
      </c>
      <c r="S4" s="4"/>
      <c r="T4" s="4">
        <v>158.80000000000001</v>
      </c>
      <c r="U4" s="5">
        <v>4.8000000000000001E-2</v>
      </c>
      <c r="V4" s="4">
        <v>103</v>
      </c>
      <c r="W4" s="4">
        <v>404</v>
      </c>
      <c r="X4" s="4">
        <v>56.42</v>
      </c>
      <c r="Y4" s="4">
        <v>286</v>
      </c>
      <c r="Z4" s="4">
        <v>80</v>
      </c>
      <c r="AA4" s="4">
        <v>11.62</v>
      </c>
      <c r="AB4" s="5">
        <v>0.05</v>
      </c>
      <c r="AC4" s="4">
        <v>97.8</v>
      </c>
    </row>
    <row r="5" spans="1:29" x14ac:dyDescent="0.25">
      <c r="A5" t="s">
        <v>41</v>
      </c>
      <c r="B5" s="4">
        <v>2000</v>
      </c>
      <c r="C5" s="5">
        <v>105</v>
      </c>
      <c r="D5" s="4">
        <v>115.1</v>
      </c>
      <c r="E5" s="4">
        <v>109.1</v>
      </c>
      <c r="F5" s="4">
        <v>29</v>
      </c>
      <c r="G5" s="4">
        <v>22</v>
      </c>
      <c r="H5" s="5">
        <v>105.01</v>
      </c>
      <c r="I5" s="6">
        <v>6.1790000000000003</v>
      </c>
      <c r="J5" s="5">
        <v>14.49</v>
      </c>
      <c r="K5" s="5"/>
      <c r="L5" s="7">
        <v>0.28089999999999998</v>
      </c>
      <c r="N5" s="4">
        <v>111.6</v>
      </c>
      <c r="O5" s="4">
        <v>114.9</v>
      </c>
      <c r="P5" s="4">
        <v>25.9</v>
      </c>
      <c r="Q5" s="4">
        <v>31</v>
      </c>
      <c r="R5" s="4">
        <v>30</v>
      </c>
      <c r="S5" s="4"/>
      <c r="T5" s="4">
        <v>158.9</v>
      </c>
      <c r="U5" s="5">
        <v>4.9000000000000002E-2</v>
      </c>
      <c r="V5" s="4">
        <v>103</v>
      </c>
      <c r="W5" s="4">
        <v>404</v>
      </c>
      <c r="X5" s="4">
        <v>56.38</v>
      </c>
      <c r="Y5" s="4">
        <v>284</v>
      </c>
      <c r="Z5" s="4">
        <v>80</v>
      </c>
      <c r="AA5" s="4">
        <v>11.42</v>
      </c>
      <c r="AB5" s="5">
        <v>0.04</v>
      </c>
      <c r="AC5" s="4">
        <v>97.8</v>
      </c>
    </row>
    <row r="6" spans="1:29" x14ac:dyDescent="0.25">
      <c r="A6" t="s">
        <v>42</v>
      </c>
      <c r="B6" s="4">
        <v>2000</v>
      </c>
      <c r="C6" s="5">
        <v>105</v>
      </c>
      <c r="D6" s="4">
        <v>115.1</v>
      </c>
      <c r="E6" s="4">
        <v>109.1</v>
      </c>
      <c r="F6" s="4">
        <v>29</v>
      </c>
      <c r="G6" s="4">
        <v>22</v>
      </c>
      <c r="H6" s="5">
        <v>105.01</v>
      </c>
      <c r="I6" s="6">
        <v>6.18</v>
      </c>
      <c r="J6" s="5">
        <v>14.49</v>
      </c>
      <c r="K6" s="5"/>
      <c r="L6" s="7">
        <v>0.28100000000000003</v>
      </c>
      <c r="N6" s="4">
        <v>111.3</v>
      </c>
      <c r="O6" s="4">
        <v>114.5</v>
      </c>
      <c r="P6" s="4">
        <v>26.2</v>
      </c>
      <c r="Q6" s="4">
        <v>30</v>
      </c>
      <c r="R6" s="4">
        <v>30</v>
      </c>
      <c r="S6" s="4"/>
      <c r="T6" s="4">
        <v>156.4</v>
      </c>
      <c r="U6" s="5">
        <v>4.9000000000000002E-2</v>
      </c>
      <c r="V6" s="4">
        <v>103</v>
      </c>
      <c r="W6" s="4">
        <v>404</v>
      </c>
      <c r="X6" s="4">
        <v>56.38</v>
      </c>
      <c r="Y6" s="4">
        <v>284</v>
      </c>
      <c r="Z6" s="4">
        <v>80</v>
      </c>
      <c r="AA6" s="4">
        <v>11.38</v>
      </c>
      <c r="AB6" s="5">
        <v>0.05</v>
      </c>
      <c r="AC6" s="4">
        <v>97.9</v>
      </c>
    </row>
    <row r="7" spans="1:29" x14ac:dyDescent="0.25">
      <c r="A7" t="s">
        <v>43</v>
      </c>
      <c r="B7" s="4">
        <v>2000</v>
      </c>
      <c r="C7" s="5">
        <v>105</v>
      </c>
      <c r="D7" s="4">
        <v>114.8</v>
      </c>
      <c r="E7" s="4">
        <v>108.7</v>
      </c>
      <c r="F7" s="4">
        <v>29</v>
      </c>
      <c r="G7" s="4">
        <v>22</v>
      </c>
      <c r="H7" s="5">
        <v>105</v>
      </c>
      <c r="I7" s="6">
        <v>6.1849999999999996</v>
      </c>
      <c r="J7" s="5">
        <v>14.49</v>
      </c>
      <c r="K7" s="5"/>
      <c r="L7" s="7">
        <v>0.28129999999999999</v>
      </c>
      <c r="N7" s="4">
        <v>111.3</v>
      </c>
      <c r="O7" s="4">
        <v>114.8</v>
      </c>
      <c r="P7" s="4">
        <v>26</v>
      </c>
      <c r="Q7" s="4">
        <v>31</v>
      </c>
      <c r="R7" s="4">
        <v>30</v>
      </c>
      <c r="S7" s="4"/>
      <c r="T7" s="4">
        <v>157.4</v>
      </c>
      <c r="U7" s="5">
        <v>4.8000000000000001E-2</v>
      </c>
      <c r="V7" s="4">
        <v>103</v>
      </c>
      <c r="W7" s="4">
        <v>404</v>
      </c>
      <c r="X7" s="4">
        <v>56.3</v>
      </c>
      <c r="Y7" s="4">
        <v>285</v>
      </c>
      <c r="Z7" s="4">
        <v>80</v>
      </c>
      <c r="AA7" s="4">
        <v>11.38</v>
      </c>
      <c r="AB7" s="5">
        <v>0.05</v>
      </c>
      <c r="AC7" s="4">
        <v>97.8</v>
      </c>
    </row>
    <row r="8" spans="1:29" x14ac:dyDescent="0.25">
      <c r="A8" t="s">
        <v>44</v>
      </c>
      <c r="B8" s="4">
        <v>2000</v>
      </c>
      <c r="C8" s="5">
        <v>105</v>
      </c>
      <c r="D8" s="4">
        <v>115.1</v>
      </c>
      <c r="E8" s="4">
        <v>109.2</v>
      </c>
      <c r="F8" s="4">
        <v>28.9</v>
      </c>
      <c r="G8" s="4">
        <v>22</v>
      </c>
      <c r="H8" s="5">
        <v>104.99</v>
      </c>
      <c r="I8" s="6">
        <v>6.18</v>
      </c>
      <c r="J8" s="5">
        <v>14.49</v>
      </c>
      <c r="K8" s="5"/>
      <c r="L8" s="7">
        <v>0.28089999999999998</v>
      </c>
      <c r="N8" s="4">
        <v>111.8</v>
      </c>
      <c r="O8" s="4">
        <v>115.2</v>
      </c>
      <c r="P8" s="4">
        <v>25.9</v>
      </c>
      <c r="Q8" s="4">
        <v>31</v>
      </c>
      <c r="R8" s="4">
        <v>30</v>
      </c>
      <c r="S8" s="4"/>
      <c r="T8" s="4">
        <v>157.80000000000001</v>
      </c>
      <c r="U8" s="5">
        <v>4.9000000000000002E-2</v>
      </c>
      <c r="V8" s="4">
        <v>103</v>
      </c>
      <c r="W8" s="4">
        <v>404</v>
      </c>
      <c r="X8" s="4">
        <v>56.42</v>
      </c>
      <c r="Y8" s="4">
        <v>283</v>
      </c>
      <c r="Z8" s="4">
        <v>80</v>
      </c>
      <c r="AA8" s="4">
        <v>11.38</v>
      </c>
      <c r="AB8" s="5">
        <v>0.05</v>
      </c>
      <c r="AC8" s="4">
        <v>97.9</v>
      </c>
    </row>
    <row r="9" spans="1:29" x14ac:dyDescent="0.25">
      <c r="A9" t="s">
        <v>45</v>
      </c>
      <c r="B9" s="4">
        <v>2000</v>
      </c>
      <c r="C9" s="5">
        <v>105</v>
      </c>
      <c r="D9" s="4">
        <v>115</v>
      </c>
      <c r="E9" s="4">
        <v>108.8</v>
      </c>
      <c r="F9" s="4">
        <v>28.9</v>
      </c>
      <c r="G9" s="4">
        <v>22</v>
      </c>
      <c r="H9" s="5">
        <v>105.01</v>
      </c>
      <c r="I9" s="6">
        <v>6.1779999999999999</v>
      </c>
      <c r="J9" s="5">
        <v>14.49</v>
      </c>
      <c r="L9" s="7">
        <v>0.28100000000000003</v>
      </c>
      <c r="N9" s="4">
        <v>111</v>
      </c>
      <c r="O9" s="4">
        <v>114.5</v>
      </c>
      <c r="P9" s="4">
        <v>25.9</v>
      </c>
      <c r="Q9" s="4">
        <v>29</v>
      </c>
      <c r="R9" s="4">
        <v>30</v>
      </c>
      <c r="S9" s="4"/>
      <c r="T9" s="4">
        <v>156.9</v>
      </c>
      <c r="U9" s="5">
        <v>0.05</v>
      </c>
      <c r="V9" s="4">
        <v>104</v>
      </c>
      <c r="W9" s="4">
        <v>404</v>
      </c>
      <c r="X9" s="4">
        <v>56.39</v>
      </c>
      <c r="Y9" s="4">
        <v>285</v>
      </c>
      <c r="Z9" s="4">
        <v>80</v>
      </c>
      <c r="AA9" s="4">
        <v>11.33</v>
      </c>
      <c r="AB9" s="5">
        <v>0.05</v>
      </c>
      <c r="AC9" s="4">
        <v>97.9</v>
      </c>
    </row>
    <row r="10" spans="1:29" x14ac:dyDescent="0.25">
      <c r="A10" s="3" t="s">
        <v>46</v>
      </c>
      <c r="B10" s="4">
        <f>AVERAGE(B4:B9)</f>
        <v>2000</v>
      </c>
      <c r="C10" s="4">
        <f t="shared" ref="C10:L10" si="0">AVERAGE(C4:C9)</f>
        <v>105</v>
      </c>
      <c r="D10" s="4">
        <f t="shared" si="0"/>
        <v>115</v>
      </c>
      <c r="E10" s="4">
        <f t="shared" si="0"/>
        <v>108.96666666666665</v>
      </c>
      <c r="F10" s="4">
        <f t="shared" si="0"/>
        <v>28.966666666666669</v>
      </c>
      <c r="G10" s="4">
        <f t="shared" si="0"/>
        <v>22</v>
      </c>
      <c r="H10" s="4">
        <f t="shared" si="0"/>
        <v>105</v>
      </c>
      <c r="I10" s="4">
        <f t="shared" si="0"/>
        <v>6.1803333333333335</v>
      </c>
      <c r="J10" s="4">
        <f t="shared" si="0"/>
        <v>14.49</v>
      </c>
      <c r="K10" s="5">
        <f>MAX(J4:J9)-MIN(J4:J9)</f>
        <v>0</v>
      </c>
      <c r="L10" s="7">
        <f t="shared" si="0"/>
        <v>0.28101666666666669</v>
      </c>
      <c r="N10" s="4">
        <f>AVERAGE(N4:N9)</f>
        <v>111.43333333333334</v>
      </c>
      <c r="O10" s="4">
        <f t="shared" ref="O10:AC10" si="1">AVERAGE(O4:O9)</f>
        <v>114.78333333333335</v>
      </c>
      <c r="P10" s="4">
        <f t="shared" si="1"/>
        <v>25.966666666666669</v>
      </c>
      <c r="Q10" s="4">
        <f t="shared" si="1"/>
        <v>30.5</v>
      </c>
      <c r="R10" s="4">
        <f t="shared" si="1"/>
        <v>30.166666666666668</v>
      </c>
      <c r="S10" s="5">
        <f>MAX(R4:R9)-MIN(R4:R9)</f>
        <v>1</v>
      </c>
      <c r="T10" s="4">
        <f t="shared" si="1"/>
        <v>157.69999999999999</v>
      </c>
      <c r="U10" s="4">
        <f t="shared" si="1"/>
        <v>4.8833333333333333E-2</v>
      </c>
      <c r="V10" s="4">
        <f t="shared" si="1"/>
        <v>103.16666666666667</v>
      </c>
      <c r="W10" s="4">
        <f t="shared" si="1"/>
        <v>404</v>
      </c>
      <c r="X10" s="4">
        <f t="shared" si="1"/>
        <v>56.381666666666668</v>
      </c>
      <c r="Y10" s="4">
        <f t="shared" si="1"/>
        <v>284.5</v>
      </c>
      <c r="Z10" s="4">
        <f t="shared" si="1"/>
        <v>80</v>
      </c>
      <c r="AA10" s="4">
        <f t="shared" si="1"/>
        <v>11.418333333333335</v>
      </c>
      <c r="AB10" s="4">
        <f t="shared" si="1"/>
        <v>4.8333333333333332E-2</v>
      </c>
      <c r="AC10" s="4">
        <f t="shared" si="1"/>
        <v>97.850000000000009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1.4719601443879883E-4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9">
        <f>_xlfn.STDEV.S(L4:L9)/AVERAGE(L4:L9)</f>
        <v>5.2379816537144474E-4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53" t="s">
        <v>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N13" s="53" t="s">
        <v>1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</v>
      </c>
      <c r="C16" s="5">
        <v>105</v>
      </c>
      <c r="D16" s="4">
        <v>65</v>
      </c>
      <c r="E16" s="4">
        <v>65.099999999999994</v>
      </c>
      <c r="F16" s="4">
        <v>29</v>
      </c>
      <c r="G16" s="4">
        <v>22</v>
      </c>
      <c r="H16" s="5">
        <v>104.98</v>
      </c>
      <c r="I16" s="6">
        <v>6.4770000000000003</v>
      </c>
      <c r="J16" s="5">
        <v>14.5</v>
      </c>
      <c r="K16" s="5"/>
      <c r="L16" s="7">
        <v>0.29459999999999997</v>
      </c>
      <c r="N16" s="4">
        <v>57.4</v>
      </c>
      <c r="O16" s="4">
        <v>70.900000000000006</v>
      </c>
      <c r="P16" s="4">
        <v>26</v>
      </c>
      <c r="Q16" s="4">
        <v>28</v>
      </c>
      <c r="R16" s="4">
        <v>30</v>
      </c>
      <c r="S16" s="4"/>
      <c r="T16" s="4">
        <v>57.2</v>
      </c>
      <c r="U16" s="5">
        <v>5.2999999999999999E-2</v>
      </c>
      <c r="V16" s="4">
        <v>103</v>
      </c>
      <c r="W16" s="4">
        <v>405</v>
      </c>
      <c r="X16" s="4">
        <v>56.09</v>
      </c>
      <c r="Y16" s="4">
        <v>551</v>
      </c>
      <c r="Z16" s="4">
        <v>80</v>
      </c>
      <c r="AA16" s="4">
        <v>11.36</v>
      </c>
      <c r="AB16" s="5">
        <v>0.03</v>
      </c>
      <c r="AC16" s="4">
        <v>97.9</v>
      </c>
    </row>
    <row r="17" spans="1:29" x14ac:dyDescent="0.25">
      <c r="A17" t="s">
        <v>41</v>
      </c>
      <c r="B17" s="4">
        <v>2000</v>
      </c>
      <c r="C17" s="5">
        <v>105</v>
      </c>
      <c r="D17" s="4">
        <v>65.099999999999994</v>
      </c>
      <c r="E17" s="4">
        <v>65.099999999999994</v>
      </c>
      <c r="F17" s="4">
        <v>29</v>
      </c>
      <c r="G17" s="4">
        <v>22</v>
      </c>
      <c r="H17" s="5">
        <v>105</v>
      </c>
      <c r="I17" s="6">
        <v>6.4770000000000003</v>
      </c>
      <c r="J17" s="5">
        <v>14.5</v>
      </c>
      <c r="K17" s="5"/>
      <c r="L17" s="7">
        <v>0.2944</v>
      </c>
      <c r="N17" s="4">
        <v>57.4</v>
      </c>
      <c r="O17" s="4">
        <v>70.900000000000006</v>
      </c>
      <c r="P17" s="4">
        <v>26.1</v>
      </c>
      <c r="Q17" s="4">
        <v>29</v>
      </c>
      <c r="R17" s="4">
        <v>30</v>
      </c>
      <c r="S17" s="4"/>
      <c r="T17" s="4">
        <v>57.3</v>
      </c>
      <c r="U17" s="5">
        <v>0.05</v>
      </c>
      <c r="V17" s="4">
        <v>103</v>
      </c>
      <c r="W17" s="4">
        <v>404</v>
      </c>
      <c r="X17" s="4">
        <v>56.34</v>
      </c>
      <c r="Y17" s="4">
        <v>552</v>
      </c>
      <c r="Z17" s="4">
        <v>80</v>
      </c>
      <c r="AA17" s="4">
        <v>11.38</v>
      </c>
      <c r="AB17" s="5">
        <v>0.03</v>
      </c>
      <c r="AC17" s="4">
        <v>97.9</v>
      </c>
    </row>
    <row r="18" spans="1:29" x14ac:dyDescent="0.25">
      <c r="A18" t="s">
        <v>42</v>
      </c>
      <c r="B18" s="4">
        <v>2000</v>
      </c>
      <c r="C18" s="5">
        <v>105</v>
      </c>
      <c r="D18" s="4">
        <v>65</v>
      </c>
      <c r="E18" s="4">
        <v>65</v>
      </c>
      <c r="F18" s="4">
        <v>29</v>
      </c>
      <c r="G18" s="4">
        <v>22</v>
      </c>
      <c r="H18" s="5">
        <v>105</v>
      </c>
      <c r="I18" s="6">
        <v>6.476</v>
      </c>
      <c r="J18" s="5">
        <v>14.49</v>
      </c>
      <c r="K18" s="5"/>
      <c r="L18" s="7">
        <v>0.2944</v>
      </c>
      <c r="N18" s="4">
        <v>57.1</v>
      </c>
      <c r="O18" s="4">
        <v>70.7</v>
      </c>
      <c r="P18" s="4">
        <v>26.1</v>
      </c>
      <c r="Q18" s="4">
        <v>29</v>
      </c>
      <c r="R18" s="4">
        <v>30</v>
      </c>
      <c r="S18" s="4"/>
      <c r="T18" s="4">
        <v>57</v>
      </c>
      <c r="U18" s="5">
        <v>0.05</v>
      </c>
      <c r="V18" s="4">
        <v>103</v>
      </c>
      <c r="W18" s="4">
        <v>404</v>
      </c>
      <c r="X18" s="4">
        <v>56.29</v>
      </c>
      <c r="Y18" s="4">
        <v>550</v>
      </c>
      <c r="Z18" s="4">
        <v>80</v>
      </c>
      <c r="AA18" s="4">
        <v>11.32</v>
      </c>
      <c r="AB18" s="5">
        <v>0.04</v>
      </c>
      <c r="AC18" s="4">
        <v>97.8</v>
      </c>
    </row>
    <row r="19" spans="1:29" x14ac:dyDescent="0.25">
      <c r="A19" t="s">
        <v>43</v>
      </c>
      <c r="B19" s="4">
        <v>2000</v>
      </c>
      <c r="C19" s="5">
        <v>105</v>
      </c>
      <c r="D19" s="4">
        <v>64.8</v>
      </c>
      <c r="E19" s="4">
        <v>64.900000000000006</v>
      </c>
      <c r="F19" s="4">
        <v>29</v>
      </c>
      <c r="G19" s="4">
        <v>22</v>
      </c>
      <c r="H19" s="5">
        <v>105</v>
      </c>
      <c r="I19" s="6">
        <v>6.4720000000000004</v>
      </c>
      <c r="J19" s="5">
        <v>14.49</v>
      </c>
      <c r="K19" s="5"/>
      <c r="L19" s="7">
        <v>0.29430000000000001</v>
      </c>
      <c r="N19" s="4">
        <v>57.2</v>
      </c>
      <c r="O19" s="4">
        <v>70.599999999999994</v>
      </c>
      <c r="P19" s="4">
        <v>26</v>
      </c>
      <c r="Q19" s="4">
        <v>28</v>
      </c>
      <c r="R19" s="4">
        <v>30</v>
      </c>
      <c r="S19" s="4"/>
      <c r="T19" s="4">
        <v>57</v>
      </c>
      <c r="U19" s="5">
        <v>0.05</v>
      </c>
      <c r="V19" s="4">
        <v>103</v>
      </c>
      <c r="W19" s="4">
        <v>404</v>
      </c>
      <c r="X19" s="4">
        <v>56.22</v>
      </c>
      <c r="Y19" s="4">
        <v>552</v>
      </c>
      <c r="Z19" s="4">
        <v>80</v>
      </c>
      <c r="AA19" s="4">
        <v>11.36</v>
      </c>
      <c r="AB19" s="5">
        <v>0.04</v>
      </c>
      <c r="AC19" s="4">
        <v>97.9</v>
      </c>
    </row>
    <row r="20" spans="1:29" x14ac:dyDescent="0.25">
      <c r="A20" t="s">
        <v>44</v>
      </c>
      <c r="B20" s="4">
        <v>2000</v>
      </c>
      <c r="C20" s="5">
        <v>105</v>
      </c>
      <c r="D20" s="4">
        <v>64.900000000000006</v>
      </c>
      <c r="E20" s="4">
        <v>64.900000000000006</v>
      </c>
      <c r="F20" s="4">
        <v>29</v>
      </c>
      <c r="G20" s="4">
        <v>22</v>
      </c>
      <c r="H20" s="5">
        <v>105</v>
      </c>
      <c r="I20" s="6">
        <v>6.4720000000000004</v>
      </c>
      <c r="J20" s="5">
        <v>14.48</v>
      </c>
      <c r="K20" s="5"/>
      <c r="L20" s="7">
        <v>0.2944</v>
      </c>
      <c r="N20" s="4">
        <v>57.3</v>
      </c>
      <c r="O20" s="4">
        <v>70.8</v>
      </c>
      <c r="P20" s="4">
        <v>25.9</v>
      </c>
      <c r="Q20" s="4">
        <v>29</v>
      </c>
      <c r="R20" s="4">
        <v>30</v>
      </c>
      <c r="S20" s="4"/>
      <c r="T20" s="4">
        <v>57.1</v>
      </c>
      <c r="U20" s="5">
        <v>0.05</v>
      </c>
      <c r="V20" s="4">
        <v>103</v>
      </c>
      <c r="W20" s="4">
        <v>404</v>
      </c>
      <c r="X20" s="4">
        <v>56.32</v>
      </c>
      <c r="Y20" s="4">
        <v>551</v>
      </c>
      <c r="Z20" s="4">
        <v>80</v>
      </c>
      <c r="AA20" s="4">
        <v>11.44</v>
      </c>
      <c r="AB20" s="5">
        <v>0.03</v>
      </c>
      <c r="AC20" s="4">
        <v>97.8</v>
      </c>
    </row>
    <row r="21" spans="1:29" x14ac:dyDescent="0.25">
      <c r="A21" t="s">
        <v>45</v>
      </c>
      <c r="B21" s="4">
        <v>2000</v>
      </c>
      <c r="C21" s="5">
        <v>105</v>
      </c>
      <c r="D21" s="4">
        <v>65</v>
      </c>
      <c r="E21" s="4">
        <v>65</v>
      </c>
      <c r="F21" s="4">
        <v>29</v>
      </c>
      <c r="G21" s="4">
        <v>22</v>
      </c>
      <c r="H21" s="5">
        <v>105</v>
      </c>
      <c r="I21" s="6">
        <v>6.4690000000000003</v>
      </c>
      <c r="J21" s="5">
        <v>14.5</v>
      </c>
      <c r="L21" s="7">
        <v>0.29420000000000002</v>
      </c>
      <c r="N21" s="4">
        <v>57.2</v>
      </c>
      <c r="O21" s="4">
        <v>70.8</v>
      </c>
      <c r="P21" s="4">
        <v>26</v>
      </c>
      <c r="Q21" s="4">
        <v>29</v>
      </c>
      <c r="R21" s="4">
        <v>30</v>
      </c>
      <c r="S21" s="4"/>
      <c r="T21" s="4">
        <v>57</v>
      </c>
      <c r="U21" s="5">
        <v>5.0999999999999997E-2</v>
      </c>
      <c r="V21" s="4">
        <v>103</v>
      </c>
      <c r="W21" s="4">
        <v>404</v>
      </c>
      <c r="X21" s="4">
        <v>56.28</v>
      </c>
      <c r="Y21" s="4">
        <v>551</v>
      </c>
      <c r="Z21" s="4">
        <v>80</v>
      </c>
      <c r="AA21" s="4">
        <v>11.35</v>
      </c>
      <c r="AB21" s="5">
        <v>0.04</v>
      </c>
      <c r="AC21" s="4">
        <v>97.8</v>
      </c>
    </row>
    <row r="22" spans="1:29" x14ac:dyDescent="0.25">
      <c r="A22" s="3" t="s">
        <v>46</v>
      </c>
      <c r="B22" s="4">
        <f>AVERAGE(B16:B21)</f>
        <v>2000</v>
      </c>
      <c r="C22" s="4">
        <f t="shared" ref="C22:L22" si="2">AVERAGE(C16:C21)</f>
        <v>105</v>
      </c>
      <c r="D22" s="4">
        <f t="shared" si="2"/>
        <v>64.966666666666654</v>
      </c>
      <c r="E22" s="4">
        <f t="shared" si="2"/>
        <v>65</v>
      </c>
      <c r="F22" s="4">
        <f t="shared" si="2"/>
        <v>29</v>
      </c>
      <c r="G22" s="4">
        <f t="shared" si="2"/>
        <v>22</v>
      </c>
      <c r="H22" s="4">
        <f t="shared" si="2"/>
        <v>104.99666666666667</v>
      </c>
      <c r="I22" s="4">
        <f t="shared" si="2"/>
        <v>6.4738333333333342</v>
      </c>
      <c r="J22" s="4">
        <f t="shared" si="2"/>
        <v>14.493333333333334</v>
      </c>
      <c r="K22" s="5">
        <f>MAX(J16:J21)-MIN(J16:J21)</f>
        <v>1.9999999999999574E-2</v>
      </c>
      <c r="L22" s="7">
        <f t="shared" si="2"/>
        <v>0.29438333333333333</v>
      </c>
      <c r="N22" s="4">
        <f>AVERAGE(N16:N21)</f>
        <v>57.266666666666673</v>
      </c>
      <c r="O22" s="4">
        <f t="shared" ref="O22:AC22" si="3">AVERAGE(O16:O21)</f>
        <v>70.783333333333346</v>
      </c>
      <c r="P22" s="4">
        <f t="shared" si="3"/>
        <v>26.016666666666666</v>
      </c>
      <c r="Q22" s="4">
        <f t="shared" si="3"/>
        <v>28.666666666666668</v>
      </c>
      <c r="R22" s="4">
        <f t="shared" si="3"/>
        <v>30</v>
      </c>
      <c r="S22" s="5">
        <f>MAX(R16:R21)-MIN(R16:R21)</f>
        <v>0</v>
      </c>
      <c r="T22" s="4">
        <f t="shared" si="3"/>
        <v>57.1</v>
      </c>
      <c r="U22" s="4">
        <f t="shared" si="3"/>
        <v>5.0666666666666665E-2</v>
      </c>
      <c r="V22" s="4">
        <f t="shared" si="3"/>
        <v>103</v>
      </c>
      <c r="W22" s="4">
        <f t="shared" si="3"/>
        <v>404.16666666666669</v>
      </c>
      <c r="X22" s="4">
        <f t="shared" si="3"/>
        <v>56.256666666666661</v>
      </c>
      <c r="Y22" s="4">
        <f t="shared" si="3"/>
        <v>551.16666666666663</v>
      </c>
      <c r="Z22" s="4">
        <f t="shared" si="3"/>
        <v>80</v>
      </c>
      <c r="AA22" s="4">
        <f t="shared" si="3"/>
        <v>11.368333333333332</v>
      </c>
      <c r="AB22" s="4">
        <f t="shared" si="3"/>
        <v>3.5000000000000003E-2</v>
      </c>
      <c r="AC22" s="4">
        <f t="shared" si="3"/>
        <v>97.850000000000009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1.3291601358249793E-4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9">
        <f>_xlfn.STDEV.S(L16:L21)/AVERAGE(L16:L21)</f>
        <v>4.5150658523183354E-4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53" t="s">
        <v>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N25" s="53" t="s">
        <v>1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</v>
      </c>
      <c r="C28" s="5">
        <v>105</v>
      </c>
      <c r="D28" s="4">
        <v>115.2</v>
      </c>
      <c r="E28" s="4">
        <v>109</v>
      </c>
      <c r="F28" s="4">
        <v>29.1</v>
      </c>
      <c r="G28" s="4">
        <v>22</v>
      </c>
      <c r="H28" s="5">
        <v>105.01</v>
      </c>
      <c r="I28" s="6">
        <v>4.657</v>
      </c>
      <c r="J28" s="5">
        <v>14.49</v>
      </c>
      <c r="K28" s="5"/>
      <c r="L28" s="7">
        <v>0.28220000000000001</v>
      </c>
      <c r="N28" s="4">
        <v>114</v>
      </c>
      <c r="O28" s="4">
        <v>114</v>
      </c>
      <c r="P28" s="4">
        <v>25.9</v>
      </c>
      <c r="Q28" s="4">
        <v>31</v>
      </c>
      <c r="R28" s="4">
        <v>30</v>
      </c>
      <c r="S28" s="4"/>
      <c r="T28" s="4">
        <v>163.4</v>
      </c>
      <c r="U28" s="5">
        <v>0.05</v>
      </c>
      <c r="V28" s="4">
        <v>103</v>
      </c>
      <c r="W28" s="4">
        <v>404</v>
      </c>
      <c r="X28" s="4">
        <v>57.89</v>
      </c>
      <c r="Y28" s="4">
        <v>239</v>
      </c>
      <c r="Z28" s="4">
        <v>80</v>
      </c>
      <c r="AA28" s="4">
        <v>11.45</v>
      </c>
      <c r="AB28" s="5">
        <v>0.05</v>
      </c>
      <c r="AC28" s="4">
        <v>97.8</v>
      </c>
    </row>
    <row r="29" spans="1:29" x14ac:dyDescent="0.25">
      <c r="A29" t="s">
        <v>41</v>
      </c>
      <c r="B29" s="4">
        <v>1500</v>
      </c>
      <c r="C29" s="5">
        <v>105</v>
      </c>
      <c r="D29" s="4">
        <v>115.1</v>
      </c>
      <c r="E29" s="4">
        <v>109.1</v>
      </c>
      <c r="F29" s="4">
        <v>28.9</v>
      </c>
      <c r="G29" s="4">
        <v>22</v>
      </c>
      <c r="H29" s="5">
        <v>105.02</v>
      </c>
      <c r="I29" s="6">
        <v>4.6529999999999996</v>
      </c>
      <c r="J29" s="5">
        <v>14.49</v>
      </c>
      <c r="K29" s="5"/>
      <c r="L29" s="7">
        <v>0.2823</v>
      </c>
      <c r="N29" s="4">
        <v>113.9</v>
      </c>
      <c r="O29" s="4">
        <v>114</v>
      </c>
      <c r="P29" s="4">
        <v>26</v>
      </c>
      <c r="Q29" s="4">
        <v>32</v>
      </c>
      <c r="R29" s="4">
        <v>30</v>
      </c>
      <c r="S29" s="4"/>
      <c r="T29" s="4">
        <v>162</v>
      </c>
      <c r="U29" s="5">
        <v>0.05</v>
      </c>
      <c r="V29" s="4">
        <v>103</v>
      </c>
      <c r="W29" s="4">
        <v>405</v>
      </c>
      <c r="X29" s="4">
        <v>57.95</v>
      </c>
      <c r="Y29" s="4">
        <v>239</v>
      </c>
      <c r="Z29" s="4">
        <v>80</v>
      </c>
      <c r="AA29" s="4">
        <v>11.36</v>
      </c>
      <c r="AB29" s="5">
        <v>0.05</v>
      </c>
      <c r="AC29" s="4">
        <v>97.8</v>
      </c>
    </row>
    <row r="30" spans="1:29" x14ac:dyDescent="0.25">
      <c r="A30" t="s">
        <v>42</v>
      </c>
      <c r="B30" s="4">
        <v>1500</v>
      </c>
      <c r="C30" s="5">
        <v>105</v>
      </c>
      <c r="D30" s="4">
        <v>115</v>
      </c>
      <c r="E30" s="4">
        <v>108.9</v>
      </c>
      <c r="F30" s="4">
        <v>29.1</v>
      </c>
      <c r="G30" s="4">
        <v>22</v>
      </c>
      <c r="H30" s="5">
        <v>105</v>
      </c>
      <c r="I30" s="6">
        <v>4.665</v>
      </c>
      <c r="J30" s="5">
        <v>14.48</v>
      </c>
      <c r="K30" s="5"/>
      <c r="L30" s="7">
        <v>0.2828</v>
      </c>
      <c r="N30" s="4">
        <v>113.9</v>
      </c>
      <c r="O30" s="4">
        <v>114.1</v>
      </c>
      <c r="P30" s="4">
        <v>26.1</v>
      </c>
      <c r="Q30" s="4">
        <v>32</v>
      </c>
      <c r="R30" s="4">
        <v>30</v>
      </c>
      <c r="S30" s="4"/>
      <c r="T30" s="4">
        <v>161.5</v>
      </c>
      <c r="U30" s="5">
        <v>0.05</v>
      </c>
      <c r="V30" s="4">
        <v>103</v>
      </c>
      <c r="W30" s="4">
        <v>405</v>
      </c>
      <c r="X30" s="4">
        <v>57.93</v>
      </c>
      <c r="Y30" s="4">
        <v>240</v>
      </c>
      <c r="Z30" s="4">
        <v>80</v>
      </c>
      <c r="AA30" s="4">
        <v>11.44</v>
      </c>
      <c r="AB30" s="5">
        <v>0.04</v>
      </c>
      <c r="AC30" s="4">
        <v>97.8</v>
      </c>
    </row>
    <row r="31" spans="1:29" x14ac:dyDescent="0.25">
      <c r="A31" t="s">
        <v>43</v>
      </c>
      <c r="B31" s="4">
        <v>1500</v>
      </c>
      <c r="C31" s="5">
        <v>105</v>
      </c>
      <c r="D31" s="4">
        <v>114.9</v>
      </c>
      <c r="E31" s="4">
        <v>109</v>
      </c>
      <c r="F31" s="4">
        <v>28.9</v>
      </c>
      <c r="G31" s="4">
        <v>21.9</v>
      </c>
      <c r="H31" s="5">
        <v>105</v>
      </c>
      <c r="I31" s="6">
        <v>4.66</v>
      </c>
      <c r="J31" s="5">
        <v>14.48</v>
      </c>
      <c r="K31" s="5"/>
      <c r="L31" s="7">
        <v>0.28260000000000002</v>
      </c>
      <c r="N31" s="4">
        <v>113.3</v>
      </c>
      <c r="O31" s="4">
        <v>113.6</v>
      </c>
      <c r="P31" s="4">
        <v>25.5</v>
      </c>
      <c r="Q31" s="4">
        <v>31</v>
      </c>
      <c r="R31" s="4">
        <v>30</v>
      </c>
      <c r="S31" s="4"/>
      <c r="T31" s="4">
        <v>159.69999999999999</v>
      </c>
      <c r="U31" s="5">
        <v>5.0999999999999997E-2</v>
      </c>
      <c r="V31" s="4">
        <v>103</v>
      </c>
      <c r="W31" s="4">
        <v>404</v>
      </c>
      <c r="X31" s="4">
        <v>57.93</v>
      </c>
      <c r="Y31" s="4">
        <v>240</v>
      </c>
      <c r="Z31" s="4">
        <v>80</v>
      </c>
      <c r="AA31" s="4">
        <v>11.4</v>
      </c>
      <c r="AB31" s="5">
        <v>0.05</v>
      </c>
      <c r="AC31" s="4">
        <v>97.8</v>
      </c>
    </row>
    <row r="32" spans="1:29" x14ac:dyDescent="0.25">
      <c r="A32" t="s">
        <v>44</v>
      </c>
      <c r="B32" s="4">
        <v>1500</v>
      </c>
      <c r="C32" s="5">
        <v>105</v>
      </c>
      <c r="D32" s="4">
        <v>115</v>
      </c>
      <c r="E32" s="4">
        <v>109.1</v>
      </c>
      <c r="F32" s="4">
        <v>28.9</v>
      </c>
      <c r="G32" s="4">
        <v>22</v>
      </c>
      <c r="H32" s="5">
        <v>104.99</v>
      </c>
      <c r="I32" s="6">
        <v>4.6559999999999997</v>
      </c>
      <c r="J32" s="5">
        <v>14.48</v>
      </c>
      <c r="K32" s="5"/>
      <c r="L32" s="7">
        <v>0.2823</v>
      </c>
      <c r="N32" s="4">
        <v>114.4</v>
      </c>
      <c r="O32" s="4">
        <v>114.2</v>
      </c>
      <c r="P32" s="4">
        <v>26.1</v>
      </c>
      <c r="Q32" s="4">
        <v>33</v>
      </c>
      <c r="R32" s="4">
        <v>30</v>
      </c>
      <c r="S32" s="4"/>
      <c r="T32" s="4">
        <v>164.1</v>
      </c>
      <c r="U32" s="5">
        <v>4.9000000000000002E-2</v>
      </c>
      <c r="V32" s="4">
        <v>103</v>
      </c>
      <c r="W32" s="4">
        <v>405</v>
      </c>
      <c r="X32" s="4">
        <v>57.92</v>
      </c>
      <c r="Y32" s="4">
        <v>239</v>
      </c>
      <c r="Z32" s="4">
        <v>80</v>
      </c>
      <c r="AA32" s="4">
        <v>11.27</v>
      </c>
      <c r="AB32" s="5">
        <v>0.05</v>
      </c>
      <c r="AC32" s="4">
        <v>97.8</v>
      </c>
    </row>
    <row r="33" spans="1:29" x14ac:dyDescent="0.25">
      <c r="A33" t="s">
        <v>45</v>
      </c>
      <c r="B33" s="4">
        <v>1500</v>
      </c>
      <c r="C33" s="5">
        <v>105</v>
      </c>
      <c r="D33" s="4">
        <v>115.1</v>
      </c>
      <c r="E33" s="4">
        <v>108.9</v>
      </c>
      <c r="F33" s="4">
        <v>29.1</v>
      </c>
      <c r="G33" s="4">
        <v>22</v>
      </c>
      <c r="H33" s="5">
        <v>104.99</v>
      </c>
      <c r="I33" s="6">
        <v>4.6630000000000003</v>
      </c>
      <c r="J33" s="5">
        <v>14.48</v>
      </c>
      <c r="L33" s="7">
        <v>0.28260000000000002</v>
      </c>
      <c r="N33" s="4">
        <v>113.2</v>
      </c>
      <c r="O33" s="4">
        <v>113.6</v>
      </c>
      <c r="P33" s="4">
        <v>26</v>
      </c>
      <c r="Q33" s="4">
        <v>32</v>
      </c>
      <c r="R33" s="4">
        <v>30</v>
      </c>
      <c r="S33" s="4"/>
      <c r="T33" s="4">
        <v>161.1</v>
      </c>
      <c r="U33" s="5">
        <v>4.9000000000000002E-2</v>
      </c>
      <c r="V33" s="4">
        <v>103</v>
      </c>
      <c r="W33" s="4">
        <v>404</v>
      </c>
      <c r="X33" s="4">
        <v>57.87</v>
      </c>
      <c r="Y33" s="4">
        <v>240</v>
      </c>
      <c r="Z33" s="4">
        <v>80</v>
      </c>
      <c r="AA33" s="4">
        <v>11.41</v>
      </c>
      <c r="AB33" s="5">
        <v>0.04</v>
      </c>
      <c r="AC33" s="4">
        <v>97.8</v>
      </c>
    </row>
    <row r="34" spans="1:29" x14ac:dyDescent="0.25">
      <c r="A34" s="3" t="s">
        <v>46</v>
      </c>
      <c r="B34" s="4">
        <f>AVERAGE(B28:B33)</f>
        <v>1500</v>
      </c>
      <c r="C34" s="4">
        <f t="shared" ref="C34:L34" si="4">AVERAGE(C28:C33)</f>
        <v>105</v>
      </c>
      <c r="D34" s="4">
        <f t="shared" si="4"/>
        <v>115.05000000000001</v>
      </c>
      <c r="E34" s="4">
        <f t="shared" si="4"/>
        <v>109</v>
      </c>
      <c r="F34" s="4">
        <f t="shared" si="4"/>
        <v>29</v>
      </c>
      <c r="G34" s="4">
        <f t="shared" si="4"/>
        <v>21.983333333333334</v>
      </c>
      <c r="H34" s="4">
        <f t="shared" si="4"/>
        <v>105.00166666666667</v>
      </c>
      <c r="I34" s="4">
        <f t="shared" si="4"/>
        <v>4.6589999999999998</v>
      </c>
      <c r="J34" s="4">
        <f t="shared" si="4"/>
        <v>14.483333333333334</v>
      </c>
      <c r="K34" s="5">
        <f>MAX(J28:J33)-MIN(J28:J33)</f>
        <v>9.9999999999997868E-3</v>
      </c>
      <c r="L34" s="7">
        <f t="shared" si="4"/>
        <v>0.28246666666666664</v>
      </c>
      <c r="N34" s="4">
        <f>AVERAGE(N28:N33)</f>
        <v>113.78333333333335</v>
      </c>
      <c r="O34" s="4">
        <f t="shared" ref="O34:AC34" si="5">AVERAGE(O28:O33)</f>
        <v>113.91666666666669</v>
      </c>
      <c r="P34" s="4">
        <f t="shared" si="5"/>
        <v>25.933333333333334</v>
      </c>
      <c r="Q34" s="4">
        <f t="shared" si="5"/>
        <v>31.833333333333332</v>
      </c>
      <c r="R34" s="4">
        <f t="shared" si="5"/>
        <v>30</v>
      </c>
      <c r="S34" s="5">
        <f>MAX(R28:R33)-MIN(R28:R33)</f>
        <v>0</v>
      </c>
      <c r="T34" s="4">
        <f t="shared" si="5"/>
        <v>161.96666666666667</v>
      </c>
      <c r="U34" s="4">
        <f t="shared" si="5"/>
        <v>4.9833333333333334E-2</v>
      </c>
      <c r="V34" s="4">
        <f t="shared" si="5"/>
        <v>103</v>
      </c>
      <c r="W34" s="4">
        <f t="shared" si="5"/>
        <v>404.5</v>
      </c>
      <c r="X34" s="4">
        <f t="shared" si="5"/>
        <v>57.914999999999999</v>
      </c>
      <c r="Y34" s="4">
        <f t="shared" si="5"/>
        <v>239.5</v>
      </c>
      <c r="Z34" s="4">
        <f t="shared" si="5"/>
        <v>80</v>
      </c>
      <c r="AA34" s="4">
        <f t="shared" si="5"/>
        <v>11.388333333333334</v>
      </c>
      <c r="AB34" s="4">
        <f t="shared" si="5"/>
        <v>4.6666666666666662E-2</v>
      </c>
      <c r="AC34" s="4">
        <f t="shared" si="5"/>
        <v>97.8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2.3380903889000517E-4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9">
        <f>_xlfn.STDEV.S(L28:L33)/AVERAGE(L28:L33)</f>
        <v>8.2774028400993101E-4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53" t="s">
        <v>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N37" s="53" t="s">
        <v>1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695</v>
      </c>
      <c r="C40" s="5">
        <v>20</v>
      </c>
      <c r="D40" s="4">
        <v>115.1</v>
      </c>
      <c r="E40" s="4">
        <v>109.3</v>
      </c>
      <c r="F40" s="4">
        <v>29</v>
      </c>
      <c r="G40" s="4">
        <v>22</v>
      </c>
      <c r="H40" s="5">
        <v>103.99</v>
      </c>
      <c r="I40" s="6">
        <v>1.022</v>
      </c>
      <c r="J40" s="5">
        <v>14.49</v>
      </c>
      <c r="K40" s="5"/>
      <c r="L40" s="7">
        <v>0.70079999999999998</v>
      </c>
      <c r="N40" s="4">
        <v>116.9</v>
      </c>
      <c r="O40" s="4">
        <v>110.9</v>
      </c>
      <c r="P40" s="4">
        <v>25.9</v>
      </c>
      <c r="Q40" s="4">
        <v>31</v>
      </c>
      <c r="R40" s="4">
        <v>29</v>
      </c>
      <c r="S40" s="4"/>
      <c r="T40" s="4">
        <v>168.4</v>
      </c>
      <c r="U40" s="5">
        <v>0.05</v>
      </c>
      <c r="V40" s="4">
        <v>107</v>
      </c>
      <c r="W40" s="4">
        <v>406</v>
      </c>
      <c r="X40" s="4">
        <v>34.26</v>
      </c>
      <c r="Y40" s="4">
        <v>122</v>
      </c>
      <c r="Z40" s="4">
        <v>80</v>
      </c>
      <c r="AA40" s="4">
        <v>11.24</v>
      </c>
      <c r="AB40" s="5">
        <v>0</v>
      </c>
      <c r="AC40" s="4">
        <v>97.7</v>
      </c>
    </row>
    <row r="41" spans="1:29" x14ac:dyDescent="0.25">
      <c r="A41" t="s">
        <v>41</v>
      </c>
      <c r="B41" s="4">
        <v>695</v>
      </c>
      <c r="C41" s="5">
        <v>20</v>
      </c>
      <c r="D41" s="4">
        <v>115</v>
      </c>
      <c r="E41" s="4">
        <v>108.5</v>
      </c>
      <c r="F41" s="4">
        <v>29</v>
      </c>
      <c r="G41" s="4">
        <v>22</v>
      </c>
      <c r="H41" s="5">
        <v>104.02</v>
      </c>
      <c r="I41" s="6">
        <v>1.016</v>
      </c>
      <c r="J41" s="5">
        <v>14.48</v>
      </c>
      <c r="K41" s="5"/>
      <c r="L41" s="7">
        <v>0.6986</v>
      </c>
      <c r="N41" s="4">
        <v>117.8</v>
      </c>
      <c r="O41" s="4">
        <v>111.3</v>
      </c>
      <c r="P41" s="4">
        <v>26</v>
      </c>
      <c r="Q41" s="4">
        <v>31</v>
      </c>
      <c r="R41" s="4">
        <v>29</v>
      </c>
      <c r="S41" s="4"/>
      <c r="T41" s="4">
        <v>169.7</v>
      </c>
      <c r="U41" s="5">
        <v>0.05</v>
      </c>
      <c r="V41" s="4">
        <v>107</v>
      </c>
      <c r="W41" s="4">
        <v>405</v>
      </c>
      <c r="X41" s="4">
        <v>34.4</v>
      </c>
      <c r="Y41" s="4">
        <v>116</v>
      </c>
      <c r="Z41" s="4">
        <v>80</v>
      </c>
      <c r="AA41" s="4">
        <v>11.25</v>
      </c>
      <c r="AB41" s="5">
        <v>0</v>
      </c>
      <c r="AC41" s="4">
        <v>97.6</v>
      </c>
    </row>
    <row r="42" spans="1:29" x14ac:dyDescent="0.25">
      <c r="A42" t="s">
        <v>42</v>
      </c>
      <c r="B42" s="4">
        <v>694</v>
      </c>
      <c r="C42" s="5">
        <v>20</v>
      </c>
      <c r="D42" s="4">
        <v>114.9</v>
      </c>
      <c r="E42" s="4">
        <v>109.4</v>
      </c>
      <c r="F42" s="4">
        <v>29</v>
      </c>
      <c r="G42" s="4">
        <v>22</v>
      </c>
      <c r="H42" s="5">
        <v>104.01</v>
      </c>
      <c r="I42" s="6">
        <v>1.0169999999999999</v>
      </c>
      <c r="J42" s="5">
        <v>14.48</v>
      </c>
      <c r="K42" s="5"/>
      <c r="L42" s="7">
        <v>0.69840000000000002</v>
      </c>
      <c r="N42" s="4">
        <v>118.1</v>
      </c>
      <c r="O42" s="4">
        <v>111.8</v>
      </c>
      <c r="P42" s="4">
        <v>26</v>
      </c>
      <c r="Q42" s="4">
        <v>31</v>
      </c>
      <c r="R42" s="4">
        <v>29</v>
      </c>
      <c r="S42" s="4"/>
      <c r="T42" s="4">
        <v>172.2</v>
      </c>
      <c r="U42" s="5">
        <v>0.05</v>
      </c>
      <c r="V42" s="4">
        <v>107</v>
      </c>
      <c r="W42" s="4">
        <v>405</v>
      </c>
      <c r="X42" s="4">
        <v>34.270000000000003</v>
      </c>
      <c r="Y42" s="4">
        <v>116</v>
      </c>
      <c r="Z42" s="4">
        <v>80</v>
      </c>
      <c r="AA42" s="4">
        <v>11.54</v>
      </c>
      <c r="AB42" s="5">
        <v>0</v>
      </c>
      <c r="AC42" s="4">
        <v>97.7</v>
      </c>
    </row>
    <row r="43" spans="1:29" x14ac:dyDescent="0.25">
      <c r="A43" t="s">
        <v>43</v>
      </c>
      <c r="B43" s="4">
        <v>694</v>
      </c>
      <c r="C43" s="5">
        <v>20</v>
      </c>
      <c r="D43" s="4">
        <v>115</v>
      </c>
      <c r="E43" s="4">
        <v>109</v>
      </c>
      <c r="F43" s="4">
        <v>29</v>
      </c>
      <c r="G43" s="4">
        <v>22</v>
      </c>
      <c r="H43" s="5">
        <v>103.99</v>
      </c>
      <c r="I43" s="6">
        <v>1.0209999999999999</v>
      </c>
      <c r="J43" s="5">
        <v>14.49</v>
      </c>
      <c r="K43" s="5"/>
      <c r="L43" s="7">
        <v>0.70120000000000005</v>
      </c>
      <c r="N43" s="4">
        <v>117.5</v>
      </c>
      <c r="O43" s="4">
        <v>110.9</v>
      </c>
      <c r="P43" s="4">
        <v>25.9</v>
      </c>
      <c r="Q43" s="4">
        <v>31</v>
      </c>
      <c r="R43" s="4">
        <v>29</v>
      </c>
      <c r="S43" s="4"/>
      <c r="T43" s="4">
        <v>171.2</v>
      </c>
      <c r="U43" s="5">
        <v>0.05</v>
      </c>
      <c r="V43" s="4">
        <v>107</v>
      </c>
      <c r="W43" s="4">
        <v>405</v>
      </c>
      <c r="X43" s="4">
        <v>34.200000000000003</v>
      </c>
      <c r="Y43" s="4">
        <v>124</v>
      </c>
      <c r="Z43" s="4">
        <v>80</v>
      </c>
      <c r="AA43" s="4">
        <v>11.42</v>
      </c>
      <c r="AB43" s="5">
        <v>0</v>
      </c>
      <c r="AC43" s="4">
        <v>97.7</v>
      </c>
    </row>
    <row r="44" spans="1:29" x14ac:dyDescent="0.25">
      <c r="A44" t="s">
        <v>44</v>
      </c>
      <c r="B44" s="4">
        <v>696</v>
      </c>
      <c r="C44" s="5">
        <v>20</v>
      </c>
      <c r="D44" s="4">
        <v>115.1</v>
      </c>
      <c r="E44" s="4">
        <v>108.7</v>
      </c>
      <c r="F44" s="4">
        <v>29</v>
      </c>
      <c r="G44" s="4">
        <v>22</v>
      </c>
      <c r="H44" s="5">
        <v>103.99</v>
      </c>
      <c r="I44" s="6">
        <v>1.02</v>
      </c>
      <c r="J44" s="5">
        <v>14.49</v>
      </c>
      <c r="K44" s="5"/>
      <c r="L44" s="7">
        <v>0.70150000000000001</v>
      </c>
      <c r="N44" s="4">
        <v>116.6</v>
      </c>
      <c r="O44" s="4">
        <v>111.2</v>
      </c>
      <c r="P44" s="4">
        <v>26</v>
      </c>
      <c r="Q44" s="4">
        <v>31</v>
      </c>
      <c r="R44" s="4">
        <v>29</v>
      </c>
      <c r="S44" s="4"/>
      <c r="T44" s="4">
        <v>170.9</v>
      </c>
      <c r="U44" s="5">
        <v>0.05</v>
      </c>
      <c r="V44" s="4">
        <v>107</v>
      </c>
      <c r="W44" s="4">
        <v>405</v>
      </c>
      <c r="X44" s="4">
        <v>33.840000000000003</v>
      </c>
      <c r="Y44" s="4">
        <v>121</v>
      </c>
      <c r="Z44" s="4">
        <v>80</v>
      </c>
      <c r="AA44" s="4">
        <v>11.21</v>
      </c>
      <c r="AB44" s="5">
        <v>-0.01</v>
      </c>
      <c r="AC44" s="4">
        <v>97.7</v>
      </c>
    </row>
    <row r="45" spans="1:29" x14ac:dyDescent="0.25">
      <c r="A45" t="s">
        <v>45</v>
      </c>
      <c r="B45" s="4">
        <v>695</v>
      </c>
      <c r="C45" s="5">
        <v>20</v>
      </c>
      <c r="D45" s="4">
        <v>115.1</v>
      </c>
      <c r="E45" s="4">
        <v>109.2</v>
      </c>
      <c r="F45" s="4">
        <v>29.1</v>
      </c>
      <c r="G45" s="4">
        <v>22</v>
      </c>
      <c r="H45" s="5">
        <v>103.99</v>
      </c>
      <c r="I45" s="6">
        <v>1.0209999999999999</v>
      </c>
      <c r="J45" s="5">
        <v>14.48</v>
      </c>
      <c r="L45" s="7">
        <v>0.7006</v>
      </c>
      <c r="N45" s="4">
        <v>116.9</v>
      </c>
      <c r="O45" s="4">
        <v>111.6</v>
      </c>
      <c r="P45" s="4">
        <v>26</v>
      </c>
      <c r="Q45" s="4">
        <v>31</v>
      </c>
      <c r="R45" s="4">
        <v>29</v>
      </c>
      <c r="S45" s="4"/>
      <c r="T45" s="4">
        <v>170.2</v>
      </c>
      <c r="U45" s="5">
        <v>0.05</v>
      </c>
      <c r="V45" s="4">
        <v>107</v>
      </c>
      <c r="W45" s="4">
        <v>405</v>
      </c>
      <c r="X45" s="4">
        <v>34.47</v>
      </c>
      <c r="Y45" s="4">
        <v>123</v>
      </c>
      <c r="Z45" s="4">
        <v>80</v>
      </c>
      <c r="AA45" s="4">
        <v>11.53</v>
      </c>
      <c r="AB45" s="5">
        <v>0</v>
      </c>
      <c r="AC45" s="4">
        <v>97.6</v>
      </c>
    </row>
    <row r="46" spans="1:29" x14ac:dyDescent="0.25">
      <c r="A46" s="3" t="s">
        <v>46</v>
      </c>
      <c r="B46" s="4">
        <f>AVERAGE(B40:B45)</f>
        <v>694.83333333333337</v>
      </c>
      <c r="C46" s="4">
        <f t="shared" ref="C46:L46" si="6">AVERAGE(C40:C45)</f>
        <v>20</v>
      </c>
      <c r="D46" s="4">
        <f t="shared" si="6"/>
        <v>115.03333333333335</v>
      </c>
      <c r="E46" s="4">
        <f t="shared" si="6"/>
        <v>109.01666666666669</v>
      </c>
      <c r="F46" s="4">
        <f t="shared" si="6"/>
        <v>29.016666666666666</v>
      </c>
      <c r="G46" s="4">
        <f t="shared" si="6"/>
        <v>22</v>
      </c>
      <c r="H46" s="4">
        <f t="shared" si="6"/>
        <v>103.99833333333333</v>
      </c>
      <c r="I46" s="4">
        <f t="shared" si="6"/>
        <v>1.0195000000000001</v>
      </c>
      <c r="J46" s="4">
        <f t="shared" si="6"/>
        <v>14.485000000000001</v>
      </c>
      <c r="K46" s="5">
        <f>MAX(J40:J45)-MIN(J40:J45)</f>
        <v>9.9999999999997868E-3</v>
      </c>
      <c r="L46" s="7">
        <f t="shared" si="6"/>
        <v>0.70018333333333327</v>
      </c>
      <c r="N46" s="4">
        <f>AVERAGE(N40:N45)</f>
        <v>117.3</v>
      </c>
      <c r="O46" s="4">
        <f t="shared" ref="O46:AC46" si="7">AVERAGE(O40:O45)</f>
        <v>111.28333333333335</v>
      </c>
      <c r="P46" s="4">
        <f t="shared" si="7"/>
        <v>25.966666666666669</v>
      </c>
      <c r="Q46" s="4">
        <f t="shared" si="7"/>
        <v>31</v>
      </c>
      <c r="R46" s="4">
        <f t="shared" si="7"/>
        <v>29</v>
      </c>
      <c r="S46" s="5">
        <f>MAX(R40:R45)-MIN(R40:R45)</f>
        <v>0</v>
      </c>
      <c r="T46" s="4">
        <f t="shared" si="7"/>
        <v>170.43333333333331</v>
      </c>
      <c r="U46" s="4">
        <f t="shared" si="7"/>
        <v>4.9999999999999996E-2</v>
      </c>
      <c r="V46" s="4">
        <f t="shared" si="7"/>
        <v>107</v>
      </c>
      <c r="W46" s="4">
        <f t="shared" si="7"/>
        <v>405.16666666666669</v>
      </c>
      <c r="X46" s="4">
        <f t="shared" si="7"/>
        <v>34.24</v>
      </c>
      <c r="Y46" s="4">
        <f t="shared" si="7"/>
        <v>120.33333333333333</v>
      </c>
      <c r="Z46" s="4">
        <f t="shared" si="7"/>
        <v>80</v>
      </c>
      <c r="AA46" s="4">
        <f t="shared" si="7"/>
        <v>11.365</v>
      </c>
      <c r="AB46" s="4">
        <f t="shared" si="7"/>
        <v>-1.6666666666666668E-3</v>
      </c>
      <c r="AC46" s="4">
        <f t="shared" si="7"/>
        <v>97.666666666666671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1.3422617727800613E-3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9">
        <f>_xlfn.STDEV.S(L40:L45)/AVERAGE(L40:L45)</f>
        <v>1.9170147429674058E-3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53" t="s">
        <v>0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N49" s="53" t="s">
        <v>1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</v>
      </c>
      <c r="C52" s="5">
        <v>20</v>
      </c>
      <c r="D52" s="4">
        <v>34.9</v>
      </c>
      <c r="E52" s="4">
        <v>35.1</v>
      </c>
      <c r="F52" s="4">
        <v>29</v>
      </c>
      <c r="G52" s="4">
        <v>22</v>
      </c>
      <c r="H52" s="5">
        <v>104</v>
      </c>
      <c r="I52" s="6">
        <v>1.2549999999999999</v>
      </c>
      <c r="J52" s="5">
        <v>14.5</v>
      </c>
      <c r="K52" s="5"/>
      <c r="L52" s="7">
        <v>0.86140000000000005</v>
      </c>
      <c r="N52" s="4">
        <v>33</v>
      </c>
      <c r="O52" s="4">
        <v>37.200000000000003</v>
      </c>
      <c r="P52" s="4">
        <v>26</v>
      </c>
      <c r="Q52" s="4">
        <v>30</v>
      </c>
      <c r="R52" s="4">
        <v>29</v>
      </c>
      <c r="T52" s="4">
        <v>51.4</v>
      </c>
      <c r="U52" s="5">
        <v>0.05</v>
      </c>
      <c r="V52" s="4">
        <v>106</v>
      </c>
      <c r="W52" s="4">
        <v>406</v>
      </c>
      <c r="X52" s="4">
        <v>35.409999999999997</v>
      </c>
      <c r="Y52" s="4">
        <v>530</v>
      </c>
      <c r="Z52" s="4">
        <v>80</v>
      </c>
      <c r="AA52" s="4">
        <v>11.41</v>
      </c>
      <c r="AB52" s="5">
        <v>0</v>
      </c>
      <c r="AC52" s="4">
        <v>97.6</v>
      </c>
    </row>
    <row r="53" spans="1:29" x14ac:dyDescent="0.25">
      <c r="A53" t="s">
        <v>41</v>
      </c>
      <c r="B53" s="4">
        <v>695</v>
      </c>
      <c r="C53" s="5">
        <v>20</v>
      </c>
      <c r="D53" s="4">
        <v>35</v>
      </c>
      <c r="E53" s="4">
        <v>34.9</v>
      </c>
      <c r="F53" s="4">
        <v>29</v>
      </c>
      <c r="G53" s="4">
        <v>22</v>
      </c>
      <c r="H53" s="5">
        <v>104</v>
      </c>
      <c r="I53" s="6">
        <v>1.2509999999999999</v>
      </c>
      <c r="J53" s="5">
        <v>14.5</v>
      </c>
      <c r="K53" s="5"/>
      <c r="L53" s="7">
        <v>0.85929999999999995</v>
      </c>
      <c r="N53" s="4">
        <v>33.299999999999997</v>
      </c>
      <c r="O53" s="4">
        <v>37.200000000000003</v>
      </c>
      <c r="P53" s="4">
        <v>26</v>
      </c>
      <c r="Q53" s="4">
        <v>29</v>
      </c>
      <c r="R53" s="4">
        <v>29</v>
      </c>
      <c r="T53" s="4">
        <v>51.8</v>
      </c>
      <c r="U53" s="5">
        <v>0.05</v>
      </c>
      <c r="V53" s="4">
        <v>106</v>
      </c>
      <c r="W53" s="4">
        <v>406</v>
      </c>
      <c r="X53" s="4">
        <v>35.369999999999997</v>
      </c>
      <c r="Y53" s="4">
        <v>529</v>
      </c>
      <c r="Z53" s="4">
        <v>80</v>
      </c>
      <c r="AA53" s="4">
        <v>11.27</v>
      </c>
      <c r="AB53" s="5">
        <v>0</v>
      </c>
      <c r="AC53" s="4">
        <v>97.6</v>
      </c>
    </row>
    <row r="54" spans="1:29" x14ac:dyDescent="0.25">
      <c r="A54" t="s">
        <v>42</v>
      </c>
      <c r="B54" s="4">
        <v>695</v>
      </c>
      <c r="C54" s="5">
        <v>20</v>
      </c>
      <c r="D54" s="4">
        <v>35.200000000000003</v>
      </c>
      <c r="E54" s="4">
        <v>34.9</v>
      </c>
      <c r="F54" s="4">
        <v>29</v>
      </c>
      <c r="G54" s="4">
        <v>22</v>
      </c>
      <c r="H54" s="5">
        <v>104</v>
      </c>
      <c r="I54" s="6">
        <v>1.2509999999999999</v>
      </c>
      <c r="J54" s="5">
        <v>14.49</v>
      </c>
      <c r="K54" s="5"/>
      <c r="L54" s="7">
        <v>0.8599</v>
      </c>
      <c r="N54" s="4">
        <v>33.299999999999997</v>
      </c>
      <c r="O54" s="4">
        <v>37.299999999999997</v>
      </c>
      <c r="P54" s="4">
        <v>26.1</v>
      </c>
      <c r="Q54" s="4">
        <v>30</v>
      </c>
      <c r="R54" s="4">
        <v>29</v>
      </c>
      <c r="T54" s="4">
        <v>48.2</v>
      </c>
      <c r="U54" s="5">
        <v>0.05</v>
      </c>
      <c r="V54" s="4">
        <v>106</v>
      </c>
      <c r="W54" s="4">
        <v>406</v>
      </c>
      <c r="X54" s="4">
        <v>35.07</v>
      </c>
      <c r="Y54" s="4">
        <v>530</v>
      </c>
      <c r="Z54" s="4">
        <v>80</v>
      </c>
      <c r="AA54" s="4">
        <v>11.38</v>
      </c>
      <c r="AB54" s="5">
        <v>0</v>
      </c>
      <c r="AC54" s="4">
        <v>97.6</v>
      </c>
    </row>
    <row r="55" spans="1:29" x14ac:dyDescent="0.25">
      <c r="A55" t="s">
        <v>43</v>
      </c>
      <c r="B55" s="4">
        <v>695</v>
      </c>
      <c r="C55" s="5">
        <v>20</v>
      </c>
      <c r="D55" s="4">
        <v>35.1</v>
      </c>
      <c r="E55" s="4">
        <v>35</v>
      </c>
      <c r="F55" s="4">
        <v>29</v>
      </c>
      <c r="G55" s="4">
        <v>22</v>
      </c>
      <c r="H55" s="5">
        <v>104.01</v>
      </c>
      <c r="I55" s="6">
        <v>1.2529999999999999</v>
      </c>
      <c r="J55" s="5">
        <v>14.5</v>
      </c>
      <c r="K55" s="5"/>
      <c r="L55" s="7">
        <v>0.86109999999999998</v>
      </c>
      <c r="N55" s="4">
        <v>32.9</v>
      </c>
      <c r="O55" s="4">
        <v>37.200000000000003</v>
      </c>
      <c r="P55" s="4">
        <v>26</v>
      </c>
      <c r="Q55" s="4">
        <v>30</v>
      </c>
      <c r="R55" s="4">
        <v>29</v>
      </c>
      <c r="T55" s="4">
        <v>45.8</v>
      </c>
      <c r="U55" s="5">
        <v>0.05</v>
      </c>
      <c r="V55" s="4">
        <v>106</v>
      </c>
      <c r="W55" s="4">
        <v>406</v>
      </c>
      <c r="X55" s="4">
        <v>35.520000000000003</v>
      </c>
      <c r="Y55" s="4">
        <v>530</v>
      </c>
      <c r="Z55" s="4">
        <v>80</v>
      </c>
      <c r="AA55" s="4">
        <v>11.52</v>
      </c>
      <c r="AB55" s="5">
        <v>0</v>
      </c>
      <c r="AC55" s="4">
        <v>97.6</v>
      </c>
    </row>
    <row r="56" spans="1:29" x14ac:dyDescent="0.25">
      <c r="A56" t="s">
        <v>44</v>
      </c>
      <c r="B56" s="4">
        <v>695</v>
      </c>
      <c r="C56" s="5">
        <v>20</v>
      </c>
      <c r="D56" s="4">
        <v>34.9</v>
      </c>
      <c r="E56" s="4">
        <v>34.799999999999997</v>
      </c>
      <c r="F56" s="4">
        <v>29</v>
      </c>
      <c r="G56" s="4">
        <v>22</v>
      </c>
      <c r="H56" s="5">
        <v>103.99</v>
      </c>
      <c r="I56" s="6">
        <v>1.2490000000000001</v>
      </c>
      <c r="J56" s="5">
        <v>14.5</v>
      </c>
      <c r="K56" s="5"/>
      <c r="L56" s="7">
        <v>0.85850000000000004</v>
      </c>
      <c r="N56" s="4">
        <v>32.799999999999997</v>
      </c>
      <c r="O56" s="4">
        <v>37</v>
      </c>
      <c r="P56" s="4">
        <v>25.9</v>
      </c>
      <c r="Q56" s="4">
        <v>29</v>
      </c>
      <c r="R56" s="4">
        <v>29</v>
      </c>
      <c r="T56" s="4">
        <v>49</v>
      </c>
      <c r="U56" s="5">
        <v>0.05</v>
      </c>
      <c r="V56" s="4">
        <v>106</v>
      </c>
      <c r="W56" s="4">
        <v>406</v>
      </c>
      <c r="X56" s="4">
        <v>35.549999999999997</v>
      </c>
      <c r="Y56" s="4">
        <v>530</v>
      </c>
      <c r="Z56" s="4">
        <v>80</v>
      </c>
      <c r="AA56" s="4">
        <v>11.26</v>
      </c>
      <c r="AB56" s="5">
        <v>0</v>
      </c>
      <c r="AC56" s="4">
        <v>97.6</v>
      </c>
    </row>
    <row r="57" spans="1:29" x14ac:dyDescent="0.25">
      <c r="A57" t="s">
        <v>45</v>
      </c>
      <c r="B57" s="4">
        <v>695</v>
      </c>
      <c r="C57" s="5">
        <v>20</v>
      </c>
      <c r="D57" s="4">
        <v>34.9</v>
      </c>
      <c r="E57" s="4">
        <v>34.799999999999997</v>
      </c>
      <c r="F57" s="4">
        <v>29</v>
      </c>
      <c r="G57" s="4">
        <v>22</v>
      </c>
      <c r="H57" s="5">
        <v>104</v>
      </c>
      <c r="I57" s="6">
        <v>1.248</v>
      </c>
      <c r="J57" s="5">
        <v>14.49</v>
      </c>
      <c r="L57" s="7">
        <v>0.85750000000000004</v>
      </c>
      <c r="N57" s="4">
        <v>33.4</v>
      </c>
      <c r="O57" s="4">
        <v>37.1</v>
      </c>
      <c r="P57" s="4">
        <v>26</v>
      </c>
      <c r="Q57" s="4">
        <v>30</v>
      </c>
      <c r="R57" s="4">
        <v>29</v>
      </c>
      <c r="T57" s="4">
        <v>52.4</v>
      </c>
      <c r="U57" s="5">
        <v>0.05</v>
      </c>
      <c r="V57" s="4">
        <v>106</v>
      </c>
      <c r="W57" s="4">
        <v>406</v>
      </c>
      <c r="X57" s="4">
        <v>35.11</v>
      </c>
      <c r="Y57" s="4">
        <v>529</v>
      </c>
      <c r="Z57" s="4">
        <v>80</v>
      </c>
      <c r="AA57" s="4">
        <v>11.38</v>
      </c>
      <c r="AB57" s="5">
        <v>0</v>
      </c>
      <c r="AC57" s="4">
        <v>97.6</v>
      </c>
    </row>
    <row r="58" spans="1:29" x14ac:dyDescent="0.25">
      <c r="A58" s="3" t="s">
        <v>46</v>
      </c>
      <c r="B58" s="4">
        <f>AVERAGE(B52:B57)</f>
        <v>695</v>
      </c>
      <c r="C58" s="4">
        <f t="shared" ref="C58:L58" si="8">AVERAGE(C52:C57)</f>
        <v>20</v>
      </c>
      <c r="D58" s="4">
        <f t="shared" si="8"/>
        <v>35.000000000000007</v>
      </c>
      <c r="E58" s="4">
        <f t="shared" si="8"/>
        <v>34.916666666666664</v>
      </c>
      <c r="F58" s="4">
        <f t="shared" si="8"/>
        <v>29</v>
      </c>
      <c r="G58" s="4">
        <f t="shared" si="8"/>
        <v>22</v>
      </c>
      <c r="H58" s="4">
        <f t="shared" si="8"/>
        <v>104</v>
      </c>
      <c r="I58" s="4">
        <f t="shared" si="8"/>
        <v>1.2511666666666668</v>
      </c>
      <c r="J58" s="4">
        <f t="shared" si="8"/>
        <v>14.496666666666668</v>
      </c>
      <c r="K58" s="5">
        <f>MAX(J52:J57)-MIN(J52:J57)</f>
        <v>9.9999999999997868E-3</v>
      </c>
      <c r="L58" s="7">
        <f t="shared" si="8"/>
        <v>0.8596166666666667</v>
      </c>
      <c r="N58" s="4">
        <f>AVERAGE(N52:N57)</f>
        <v>33.116666666666667</v>
      </c>
      <c r="O58" s="4">
        <f t="shared" ref="O58:AC58" si="9">AVERAGE(O52:O57)</f>
        <v>37.166666666666664</v>
      </c>
      <c r="P58" s="4">
        <f t="shared" si="9"/>
        <v>26</v>
      </c>
      <c r="Q58" s="4">
        <f t="shared" si="9"/>
        <v>29.666666666666668</v>
      </c>
      <c r="R58" s="4">
        <f t="shared" si="9"/>
        <v>29</v>
      </c>
      <c r="S58" s="5">
        <f>MAX(R52:R57)-MIN(R52:R57)</f>
        <v>0</v>
      </c>
      <c r="T58" s="4">
        <f t="shared" si="9"/>
        <v>49.766666666666659</v>
      </c>
      <c r="U58" s="4">
        <f t="shared" si="9"/>
        <v>4.9999999999999996E-2</v>
      </c>
      <c r="V58" s="4">
        <f t="shared" si="9"/>
        <v>106</v>
      </c>
      <c r="W58" s="4">
        <f t="shared" si="9"/>
        <v>406</v>
      </c>
      <c r="X58" s="4">
        <f t="shared" si="9"/>
        <v>35.338333333333338</v>
      </c>
      <c r="Y58" s="4">
        <f t="shared" si="9"/>
        <v>529.66666666666663</v>
      </c>
      <c r="Z58" s="4">
        <f t="shared" si="9"/>
        <v>80</v>
      </c>
      <c r="AA58" s="4">
        <f t="shared" si="9"/>
        <v>11.37</v>
      </c>
      <c r="AB58" s="4">
        <f t="shared" si="9"/>
        <v>0</v>
      </c>
      <c r="AC58" s="4">
        <f t="shared" si="9"/>
        <v>97.600000000000009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1.5025533823018221E-3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9">
        <f>_xlfn.STDEV.S(L52:L57)/AVERAGE(L52:L57)</f>
        <v>1.7479342136632477E-3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53" t="s">
        <v>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N61" s="53" t="s">
        <v>1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</v>
      </c>
      <c r="C64" s="5">
        <v>40</v>
      </c>
      <c r="D64" s="4">
        <v>114.9</v>
      </c>
      <c r="E64" s="4">
        <v>108.8</v>
      </c>
      <c r="F64" s="4">
        <v>29</v>
      </c>
      <c r="G64" s="4">
        <v>22</v>
      </c>
      <c r="H64" s="5">
        <v>104</v>
      </c>
      <c r="I64" s="6">
        <v>1.28</v>
      </c>
      <c r="J64" s="5">
        <v>14.47</v>
      </c>
      <c r="K64" s="5"/>
      <c r="L64" s="7">
        <v>0.4395</v>
      </c>
      <c r="N64" s="4">
        <v>117.7</v>
      </c>
      <c r="O64" s="4">
        <v>111.7</v>
      </c>
      <c r="P64" s="4">
        <v>26</v>
      </c>
      <c r="Q64" s="4">
        <v>29</v>
      </c>
      <c r="R64" s="4">
        <v>29</v>
      </c>
      <c r="T64" s="4">
        <v>173.1</v>
      </c>
      <c r="U64" s="5">
        <v>0.05</v>
      </c>
      <c r="V64" s="4">
        <v>107</v>
      </c>
      <c r="W64" s="4">
        <v>406</v>
      </c>
      <c r="X64" s="4">
        <v>40.71</v>
      </c>
      <c r="Y64" s="4">
        <v>115</v>
      </c>
      <c r="Z64" s="4">
        <v>80</v>
      </c>
      <c r="AA64" s="4">
        <v>11.39</v>
      </c>
      <c r="AB64" s="5">
        <v>0.01</v>
      </c>
      <c r="AC64" s="4">
        <v>97.7</v>
      </c>
    </row>
    <row r="65" spans="1:29" x14ac:dyDescent="0.25">
      <c r="A65" t="s">
        <v>41</v>
      </c>
      <c r="B65" s="4">
        <v>695</v>
      </c>
      <c r="C65" s="5">
        <v>40</v>
      </c>
      <c r="D65" s="4">
        <v>115</v>
      </c>
      <c r="E65" s="4">
        <v>109.5</v>
      </c>
      <c r="F65" s="4">
        <v>29</v>
      </c>
      <c r="G65" s="4">
        <v>22</v>
      </c>
      <c r="H65" s="5">
        <v>103.98</v>
      </c>
      <c r="I65" s="6">
        <v>1.278</v>
      </c>
      <c r="J65" s="5">
        <v>14.47</v>
      </c>
      <c r="K65" s="5"/>
      <c r="L65" s="7">
        <v>0.43859999999999999</v>
      </c>
      <c r="N65" s="4">
        <v>117</v>
      </c>
      <c r="O65" s="4">
        <v>111.5</v>
      </c>
      <c r="P65" s="4">
        <v>25.9</v>
      </c>
      <c r="Q65" s="4">
        <v>29</v>
      </c>
      <c r="R65" s="4">
        <v>29</v>
      </c>
      <c r="T65" s="4">
        <v>170.7</v>
      </c>
      <c r="U65" s="5">
        <v>0.05</v>
      </c>
      <c r="V65" s="4">
        <v>107</v>
      </c>
      <c r="W65" s="4">
        <v>406</v>
      </c>
      <c r="X65" s="4">
        <v>40.4</v>
      </c>
      <c r="Y65" s="4">
        <v>119</v>
      </c>
      <c r="Z65" s="4">
        <v>80</v>
      </c>
      <c r="AA65" s="4">
        <v>11.2</v>
      </c>
      <c r="AB65" s="5">
        <v>0.01</v>
      </c>
      <c r="AC65" s="4">
        <v>97.7</v>
      </c>
    </row>
    <row r="66" spans="1:29" x14ac:dyDescent="0.25">
      <c r="A66" t="s">
        <v>42</v>
      </c>
      <c r="B66" s="4">
        <v>695</v>
      </c>
      <c r="C66" s="5">
        <v>40</v>
      </c>
      <c r="D66" s="4">
        <v>115.1</v>
      </c>
      <c r="E66" s="4">
        <v>108.6</v>
      </c>
      <c r="F66" s="4">
        <v>29</v>
      </c>
      <c r="G66" s="4">
        <v>22</v>
      </c>
      <c r="H66" s="5">
        <v>104</v>
      </c>
      <c r="I66" s="6">
        <v>1.276</v>
      </c>
      <c r="J66" s="5">
        <v>14.47</v>
      </c>
      <c r="K66" s="5"/>
      <c r="L66" s="7">
        <v>0.43819999999999998</v>
      </c>
      <c r="N66" s="4">
        <v>117.6</v>
      </c>
      <c r="O66" s="4">
        <v>110.9</v>
      </c>
      <c r="P66" s="4">
        <v>26</v>
      </c>
      <c r="Q66" s="4">
        <v>29</v>
      </c>
      <c r="R66" s="4">
        <v>29</v>
      </c>
      <c r="T66" s="4">
        <v>169.7</v>
      </c>
      <c r="U66" s="5">
        <v>0.05</v>
      </c>
      <c r="V66" s="4">
        <v>107</v>
      </c>
      <c r="W66" s="4">
        <v>405</v>
      </c>
      <c r="X66" s="4">
        <v>40.450000000000003</v>
      </c>
      <c r="Y66" s="4">
        <v>119</v>
      </c>
      <c r="Z66" s="4">
        <v>80</v>
      </c>
      <c r="AA66" s="4">
        <v>11.46</v>
      </c>
      <c r="AB66" s="5">
        <v>0.01</v>
      </c>
      <c r="AC66" s="4">
        <v>97.6</v>
      </c>
    </row>
    <row r="67" spans="1:29" x14ac:dyDescent="0.25">
      <c r="A67" t="s">
        <v>43</v>
      </c>
      <c r="B67" s="4">
        <v>694</v>
      </c>
      <c r="C67" s="5">
        <v>40</v>
      </c>
      <c r="D67" s="4">
        <v>114.8</v>
      </c>
      <c r="E67" s="4">
        <v>109.1</v>
      </c>
      <c r="F67" s="4">
        <v>29</v>
      </c>
      <c r="G67" s="4">
        <v>22</v>
      </c>
      <c r="H67" s="5">
        <v>104.02</v>
      </c>
      <c r="I67" s="6">
        <v>1.278</v>
      </c>
      <c r="J67" s="5">
        <v>14.47</v>
      </c>
      <c r="K67" s="5"/>
      <c r="L67" s="7">
        <v>0.43890000000000001</v>
      </c>
      <c r="N67" s="4">
        <v>117.7</v>
      </c>
      <c r="O67" s="4">
        <v>112.2</v>
      </c>
      <c r="P67" s="4">
        <v>26</v>
      </c>
      <c r="Q67" s="4">
        <v>29</v>
      </c>
      <c r="R67" s="4">
        <v>29</v>
      </c>
      <c r="T67" s="4">
        <v>172.6</v>
      </c>
      <c r="U67" s="5">
        <v>0.05</v>
      </c>
      <c r="V67" s="4">
        <v>107</v>
      </c>
      <c r="W67" s="4">
        <v>406</v>
      </c>
      <c r="X67" s="4">
        <v>40.54</v>
      </c>
      <c r="Y67" s="4">
        <v>117</v>
      </c>
      <c r="Z67" s="4">
        <v>80</v>
      </c>
      <c r="AA67" s="4">
        <v>11.37</v>
      </c>
      <c r="AB67" s="5">
        <v>0</v>
      </c>
      <c r="AC67" s="4">
        <v>97.7</v>
      </c>
    </row>
    <row r="68" spans="1:29" x14ac:dyDescent="0.25">
      <c r="A68" t="s">
        <v>44</v>
      </c>
      <c r="B68" s="4">
        <v>695</v>
      </c>
      <c r="C68" s="5">
        <v>40</v>
      </c>
      <c r="D68" s="4">
        <v>115.1</v>
      </c>
      <c r="E68" s="4">
        <v>109.2</v>
      </c>
      <c r="F68" s="4">
        <v>29</v>
      </c>
      <c r="G68" s="4">
        <v>22</v>
      </c>
      <c r="H68" s="5">
        <v>104</v>
      </c>
      <c r="I68" s="6">
        <v>1.2749999999999999</v>
      </c>
      <c r="J68" s="5">
        <v>14.48</v>
      </c>
      <c r="K68" s="5"/>
      <c r="L68" s="7">
        <v>0.43740000000000001</v>
      </c>
      <c r="N68" s="4">
        <v>117.7</v>
      </c>
      <c r="O68" s="4">
        <v>111.3</v>
      </c>
      <c r="P68" s="4">
        <v>26</v>
      </c>
      <c r="Q68" s="4">
        <v>28</v>
      </c>
      <c r="R68" s="4">
        <v>29</v>
      </c>
      <c r="T68" s="4">
        <v>171.4</v>
      </c>
      <c r="U68" s="5">
        <v>0.05</v>
      </c>
      <c r="V68" s="4">
        <v>107</v>
      </c>
      <c r="W68" s="4">
        <v>406</v>
      </c>
      <c r="X68" s="4">
        <v>40.6</v>
      </c>
      <c r="Y68" s="4">
        <v>116</v>
      </c>
      <c r="Z68" s="4">
        <v>80</v>
      </c>
      <c r="AA68" s="4">
        <v>11.25</v>
      </c>
      <c r="AB68" s="5">
        <v>0</v>
      </c>
      <c r="AC68" s="4">
        <v>97.7</v>
      </c>
    </row>
    <row r="69" spans="1:29" x14ac:dyDescent="0.25">
      <c r="A69" t="s">
        <v>45</v>
      </c>
      <c r="B69" s="4">
        <v>695</v>
      </c>
      <c r="C69" s="5">
        <v>40</v>
      </c>
      <c r="D69" s="4">
        <v>115</v>
      </c>
      <c r="E69" s="4">
        <v>109</v>
      </c>
      <c r="F69" s="4">
        <v>29</v>
      </c>
      <c r="G69" s="4">
        <v>22</v>
      </c>
      <c r="H69" s="5">
        <v>104</v>
      </c>
      <c r="I69" s="6">
        <v>1.2749999999999999</v>
      </c>
      <c r="J69" s="5">
        <v>14.47</v>
      </c>
      <c r="L69" s="7">
        <v>0.43859999999999999</v>
      </c>
      <c r="N69" s="4">
        <v>117.6</v>
      </c>
      <c r="O69" s="4">
        <v>111.7</v>
      </c>
      <c r="P69" s="4">
        <v>26</v>
      </c>
      <c r="Q69" s="4">
        <v>28</v>
      </c>
      <c r="R69" s="4">
        <v>29</v>
      </c>
      <c r="T69" s="4">
        <v>172.4</v>
      </c>
      <c r="U69" s="5">
        <v>0.05</v>
      </c>
      <c r="V69" s="4">
        <v>107</v>
      </c>
      <c r="W69" s="4">
        <v>406</v>
      </c>
      <c r="X69" s="4">
        <v>40.18</v>
      </c>
      <c r="Y69" s="4">
        <v>119</v>
      </c>
      <c r="Z69" s="4">
        <v>80</v>
      </c>
      <c r="AA69" s="4">
        <v>11.45</v>
      </c>
      <c r="AB69" s="5">
        <v>0</v>
      </c>
      <c r="AC69" s="4">
        <v>97.6</v>
      </c>
    </row>
    <row r="70" spans="1:29" x14ac:dyDescent="0.25">
      <c r="A70" s="3" t="s">
        <v>46</v>
      </c>
      <c r="B70" s="4">
        <f>AVERAGE(B64:B69)</f>
        <v>694.83333333333337</v>
      </c>
      <c r="C70" s="4">
        <f t="shared" ref="C70:L70" si="10">AVERAGE(C64:C69)</f>
        <v>40</v>
      </c>
      <c r="D70" s="4">
        <f t="shared" si="10"/>
        <v>114.98333333333333</v>
      </c>
      <c r="E70" s="4">
        <f t="shared" si="10"/>
        <v>109.03333333333335</v>
      </c>
      <c r="F70" s="4">
        <f t="shared" si="10"/>
        <v>29</v>
      </c>
      <c r="G70" s="4">
        <f t="shared" si="10"/>
        <v>22</v>
      </c>
      <c r="H70" s="4">
        <f t="shared" si="10"/>
        <v>104</v>
      </c>
      <c r="I70" s="4">
        <f t="shared" si="10"/>
        <v>1.2770000000000001</v>
      </c>
      <c r="J70" s="4">
        <f t="shared" si="10"/>
        <v>14.471666666666666</v>
      </c>
      <c r="K70" s="5">
        <f>MAX(J64:J69)-MIN(J64:J69)</f>
        <v>9.9999999999997868E-3</v>
      </c>
      <c r="L70" s="7">
        <f t="shared" si="10"/>
        <v>0.43853333333333339</v>
      </c>
      <c r="N70" s="4">
        <f>AVERAGE(N64:N69)</f>
        <v>117.55</v>
      </c>
      <c r="O70" s="4">
        <f t="shared" ref="O70:AC70" si="11">AVERAGE(O64:O69)</f>
        <v>111.55000000000001</v>
      </c>
      <c r="P70" s="4">
        <f t="shared" si="11"/>
        <v>25.983333333333334</v>
      </c>
      <c r="Q70" s="4">
        <f t="shared" si="11"/>
        <v>28.666666666666668</v>
      </c>
      <c r="R70" s="4">
        <f t="shared" si="11"/>
        <v>29</v>
      </c>
      <c r="S70" s="5">
        <f>MAX(R64:R69)-MIN(R64:R69)</f>
        <v>0</v>
      </c>
      <c r="T70" s="4">
        <f t="shared" si="11"/>
        <v>171.65</v>
      </c>
      <c r="U70" s="4">
        <f t="shared" si="11"/>
        <v>4.9999999999999996E-2</v>
      </c>
      <c r="V70" s="4">
        <f t="shared" si="11"/>
        <v>107</v>
      </c>
      <c r="W70" s="4">
        <f t="shared" si="11"/>
        <v>405.83333333333331</v>
      </c>
      <c r="X70" s="4">
        <f t="shared" si="11"/>
        <v>40.479999999999997</v>
      </c>
      <c r="Y70" s="4">
        <f t="shared" si="11"/>
        <v>117.5</v>
      </c>
      <c r="Z70" s="4">
        <f t="shared" si="11"/>
        <v>80</v>
      </c>
      <c r="AA70" s="4">
        <f t="shared" si="11"/>
        <v>11.353333333333332</v>
      </c>
      <c r="AB70" s="4">
        <f t="shared" si="11"/>
        <v>5.0000000000000001E-3</v>
      </c>
      <c r="AC70" s="4">
        <f t="shared" si="11"/>
        <v>97.666666666666671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7.0332543439482304E-4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9">
        <f>_xlfn.STDEV.S(L64:L69)/AVERAGE(L64:L69)</f>
        <v>1.6038129394834819E-3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57" t="s">
        <v>54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60" t="s">
        <v>59</v>
      </c>
      <c r="H76" s="61"/>
      <c r="I76" s="60" t="s">
        <v>60</v>
      </c>
      <c r="J76" s="61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57" t="s">
        <v>66</v>
      </c>
      <c r="H77" s="59"/>
      <c r="I77" s="57" t="s">
        <v>66</v>
      </c>
      <c r="J77" s="59"/>
    </row>
    <row r="78" spans="1:29" x14ac:dyDescent="0.25">
      <c r="A78" s="10" t="s">
        <v>29</v>
      </c>
      <c r="B78" s="15">
        <f>L10</f>
        <v>0.28101666666666669</v>
      </c>
      <c r="C78" s="50">
        <f>L12</f>
        <v>5.2379816537144474E-4</v>
      </c>
      <c r="D78" s="10">
        <v>0.5</v>
      </c>
      <c r="E78" s="10">
        <v>21.99</v>
      </c>
      <c r="F78" s="16">
        <v>0.3</v>
      </c>
      <c r="G78" s="54">
        <v>0.92694399999999999</v>
      </c>
      <c r="H78" s="55"/>
      <c r="I78" s="54">
        <v>3.0898150000000002</v>
      </c>
      <c r="J78" s="56"/>
    </row>
    <row r="79" spans="1:29" x14ac:dyDescent="0.25">
      <c r="A79" s="10" t="s">
        <v>49</v>
      </c>
      <c r="B79" s="15">
        <f>L22</f>
        <v>0.29438333333333333</v>
      </c>
      <c r="C79" s="50">
        <f>L24</f>
        <v>4.5150658523183354E-4</v>
      </c>
      <c r="D79" s="10">
        <v>0.5</v>
      </c>
      <c r="E79" s="10">
        <v>21.99</v>
      </c>
      <c r="F79" s="16">
        <v>3.2000000000000001E-2</v>
      </c>
      <c r="G79" s="62">
        <v>0.103575</v>
      </c>
      <c r="H79" s="63"/>
      <c r="I79" s="62">
        <v>3.2367080000000001</v>
      </c>
      <c r="J79" s="64"/>
    </row>
    <row r="80" spans="1:29" x14ac:dyDescent="0.25">
      <c r="A80" s="10" t="s">
        <v>50</v>
      </c>
      <c r="B80" s="15">
        <f>L34</f>
        <v>0.28246666666666664</v>
      </c>
      <c r="C80" s="50">
        <f>L36</f>
        <v>8.2774028400993101E-4</v>
      </c>
      <c r="D80" s="10">
        <v>0.5</v>
      </c>
      <c r="E80" s="10">
        <v>16.489999999999998</v>
      </c>
      <c r="F80" s="16">
        <v>0.31</v>
      </c>
      <c r="G80" s="62">
        <v>0.72197900000000004</v>
      </c>
      <c r="H80" s="63"/>
      <c r="I80" s="62">
        <v>2.3289650000000002</v>
      </c>
      <c r="J80" s="64"/>
    </row>
    <row r="81" spans="1:10" x14ac:dyDescent="0.25">
      <c r="A81" s="10" t="s">
        <v>51</v>
      </c>
      <c r="B81" s="15">
        <f>L46</f>
        <v>0.70018333333333327</v>
      </c>
      <c r="C81" s="50">
        <f>L48</f>
        <v>1.9170147429674058E-3</v>
      </c>
      <c r="D81" s="10">
        <v>0.5</v>
      </c>
      <c r="E81" s="10">
        <v>1.46</v>
      </c>
      <c r="F81" s="16">
        <v>0.17399999999999999</v>
      </c>
      <c r="G81" s="62">
        <v>8.8937000000000002E-2</v>
      </c>
      <c r="H81" s="63"/>
      <c r="I81" s="62">
        <v>0.511131</v>
      </c>
      <c r="J81" s="64"/>
    </row>
    <row r="82" spans="1:10" x14ac:dyDescent="0.25">
      <c r="A82" s="10" t="s">
        <v>52</v>
      </c>
      <c r="B82" s="15">
        <f>L58</f>
        <v>0.8596166666666667</v>
      </c>
      <c r="C82" s="50">
        <f>L60</f>
        <v>1.7479342136632477E-3</v>
      </c>
      <c r="D82" s="10">
        <v>0.5</v>
      </c>
      <c r="E82" s="10">
        <v>1.46</v>
      </c>
      <c r="F82" s="16">
        <v>1.0999999999999999E-2</v>
      </c>
      <c r="G82" s="62">
        <v>6.9030000000000003E-3</v>
      </c>
      <c r="H82" s="63"/>
      <c r="I82" s="62">
        <v>0.62752300000000005</v>
      </c>
      <c r="J82" s="64"/>
    </row>
    <row r="83" spans="1:10" x14ac:dyDescent="0.25">
      <c r="A83" s="10" t="s">
        <v>53</v>
      </c>
      <c r="B83" s="15">
        <f>L70</f>
        <v>0.43853333333333339</v>
      </c>
      <c r="C83" s="50">
        <f>L72</f>
        <v>1.6038129394834819E-3</v>
      </c>
      <c r="D83" s="10">
        <v>0.5</v>
      </c>
      <c r="E83" s="10">
        <v>2.91</v>
      </c>
      <c r="F83" s="16">
        <v>0.17199999999999999</v>
      </c>
      <c r="G83" s="65">
        <v>0.109747</v>
      </c>
      <c r="H83" s="66"/>
      <c r="I83" s="65">
        <v>0.63806099999999999</v>
      </c>
      <c r="J83" s="67"/>
    </row>
    <row r="84" spans="1:10" x14ac:dyDescent="0.25">
      <c r="A84" s="68" t="s">
        <v>67</v>
      </c>
      <c r="B84" s="69"/>
      <c r="C84" s="69"/>
      <c r="D84" s="69"/>
      <c r="E84" s="69"/>
      <c r="F84" s="70"/>
      <c r="G84" s="71">
        <f>SUM(G78:G83)</f>
        <v>1.9580850000000003</v>
      </c>
      <c r="H84" s="72"/>
      <c r="I84" s="71">
        <f>SUM(I78:I83)</f>
        <v>10.432203000000001</v>
      </c>
      <c r="J84" s="72"/>
    </row>
  </sheetData>
  <mergeCells count="32">
    <mergeCell ref="G82:H82"/>
    <mergeCell ref="I82:J82"/>
    <mergeCell ref="G83:H83"/>
    <mergeCell ref="I83:J83"/>
    <mergeCell ref="A84:F84"/>
    <mergeCell ref="G84:H84"/>
    <mergeCell ref="I84:J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F9AE3-112D-4472-9F53-F3540C754B00}">
  <dimension ref="A1:AC84"/>
  <sheetViews>
    <sheetView topLeftCell="I47" workbookViewId="0">
      <selection activeCell="S70" sqref="S70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N1" s="53" t="s">
        <v>1</v>
      </c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</v>
      </c>
      <c r="C4" s="5">
        <v>105</v>
      </c>
      <c r="D4" s="4">
        <v>114.8</v>
      </c>
      <c r="E4" s="4">
        <v>108.6</v>
      </c>
      <c r="F4" s="4">
        <v>29</v>
      </c>
      <c r="G4" s="4">
        <v>22</v>
      </c>
      <c r="H4" s="5">
        <v>105.01</v>
      </c>
      <c r="I4" s="6">
        <v>6.1710000000000003</v>
      </c>
      <c r="J4" s="5">
        <v>14.49</v>
      </c>
      <c r="K4" s="5"/>
      <c r="L4" s="7">
        <v>0.28070000000000001</v>
      </c>
      <c r="N4" s="4">
        <v>111</v>
      </c>
      <c r="O4" s="4">
        <v>114.5</v>
      </c>
      <c r="P4" s="4">
        <v>25.8</v>
      </c>
      <c r="Q4" s="4">
        <v>33</v>
      </c>
      <c r="R4" s="4">
        <v>31</v>
      </c>
      <c r="S4" s="4"/>
      <c r="T4" s="4">
        <v>158.6</v>
      </c>
      <c r="U4" s="5">
        <v>0.05</v>
      </c>
      <c r="V4" s="4">
        <v>102</v>
      </c>
      <c r="W4" s="4">
        <v>404</v>
      </c>
      <c r="X4" s="4">
        <v>56.4</v>
      </c>
      <c r="Y4" s="4">
        <v>287</v>
      </c>
      <c r="Z4" s="4">
        <v>80</v>
      </c>
      <c r="AA4" s="4">
        <v>11.44</v>
      </c>
      <c r="AB4" s="5">
        <v>0.04</v>
      </c>
      <c r="AC4" s="4">
        <v>98</v>
      </c>
    </row>
    <row r="5" spans="1:29" x14ac:dyDescent="0.25">
      <c r="A5" t="s">
        <v>41</v>
      </c>
      <c r="B5" s="4">
        <v>2000</v>
      </c>
      <c r="C5" s="5">
        <v>105</v>
      </c>
      <c r="D5" s="4">
        <v>115.2</v>
      </c>
      <c r="E5" s="4">
        <v>109.4</v>
      </c>
      <c r="F5" s="4">
        <v>29</v>
      </c>
      <c r="G5" s="4">
        <v>22</v>
      </c>
      <c r="H5" s="5">
        <v>105</v>
      </c>
      <c r="I5" s="6">
        <v>6.1760000000000002</v>
      </c>
      <c r="J5" s="5">
        <v>14.49</v>
      </c>
      <c r="K5" s="5"/>
      <c r="L5" s="7">
        <v>0.28079999999999999</v>
      </c>
      <c r="N5" s="4">
        <v>111.4</v>
      </c>
      <c r="O5" s="4">
        <v>114.4</v>
      </c>
      <c r="P5" s="4">
        <v>26</v>
      </c>
      <c r="Q5" s="4">
        <v>33</v>
      </c>
      <c r="R5" s="4">
        <v>31</v>
      </c>
      <c r="S5" s="4"/>
      <c r="T5" s="4">
        <v>155.5</v>
      </c>
      <c r="U5" s="5">
        <v>5.0999999999999997E-2</v>
      </c>
      <c r="V5" s="4">
        <v>102</v>
      </c>
      <c r="W5" s="4">
        <v>404</v>
      </c>
      <c r="X5" s="4">
        <v>56.39</v>
      </c>
      <c r="Y5" s="4">
        <v>284</v>
      </c>
      <c r="Z5" s="4">
        <v>80</v>
      </c>
      <c r="AA5" s="4">
        <v>11.28</v>
      </c>
      <c r="AB5" s="5">
        <v>0.04</v>
      </c>
      <c r="AC5" s="4">
        <v>97.9</v>
      </c>
    </row>
    <row r="6" spans="1:29" x14ac:dyDescent="0.25">
      <c r="A6" t="s">
        <v>42</v>
      </c>
      <c r="B6" s="4">
        <v>2000</v>
      </c>
      <c r="C6" s="5">
        <v>105</v>
      </c>
      <c r="D6" s="4">
        <v>114.8</v>
      </c>
      <c r="E6" s="4">
        <v>108.7</v>
      </c>
      <c r="F6" s="4">
        <v>29</v>
      </c>
      <c r="G6" s="4">
        <v>22</v>
      </c>
      <c r="H6" s="5">
        <v>104.98</v>
      </c>
      <c r="I6" s="6">
        <v>6.173</v>
      </c>
      <c r="J6" s="5">
        <v>14.49</v>
      </c>
      <c r="K6" s="5"/>
      <c r="L6" s="7">
        <v>0.28079999999999999</v>
      </c>
      <c r="N6" s="4">
        <v>110.9</v>
      </c>
      <c r="O6" s="4">
        <v>114.1</v>
      </c>
      <c r="P6" s="4">
        <v>26.2</v>
      </c>
      <c r="Q6" s="4">
        <v>33</v>
      </c>
      <c r="R6" s="4">
        <v>31</v>
      </c>
      <c r="S6" s="4"/>
      <c r="T6" s="4">
        <v>159.19999999999999</v>
      </c>
      <c r="U6" s="5">
        <v>0.05</v>
      </c>
      <c r="V6" s="4">
        <v>102</v>
      </c>
      <c r="W6" s="4">
        <v>404</v>
      </c>
      <c r="X6" s="4">
        <v>56.38</v>
      </c>
      <c r="Y6" s="4">
        <v>286</v>
      </c>
      <c r="Z6" s="4">
        <v>80</v>
      </c>
      <c r="AA6" s="4">
        <v>11.39</v>
      </c>
      <c r="AB6" s="5">
        <v>0.04</v>
      </c>
      <c r="AC6" s="4">
        <v>97.9</v>
      </c>
    </row>
    <row r="7" spans="1:29" x14ac:dyDescent="0.25">
      <c r="A7" t="s">
        <v>43</v>
      </c>
      <c r="B7" s="4">
        <v>2000</v>
      </c>
      <c r="C7" s="5">
        <v>105</v>
      </c>
      <c r="D7" s="4">
        <v>115.2</v>
      </c>
      <c r="E7" s="4">
        <v>109</v>
      </c>
      <c r="F7" s="4">
        <v>29</v>
      </c>
      <c r="G7" s="4">
        <v>22</v>
      </c>
      <c r="H7" s="5">
        <v>105.01</v>
      </c>
      <c r="I7" s="6">
        <v>6.1749999999999998</v>
      </c>
      <c r="J7" s="5">
        <v>14.49</v>
      </c>
      <c r="K7" s="5"/>
      <c r="L7" s="7">
        <v>0.28070000000000001</v>
      </c>
      <c r="N7" s="4">
        <v>111.8</v>
      </c>
      <c r="O7" s="4">
        <v>114.7</v>
      </c>
      <c r="P7" s="4">
        <v>26</v>
      </c>
      <c r="Q7" s="4">
        <v>33</v>
      </c>
      <c r="R7" s="4">
        <v>31</v>
      </c>
      <c r="S7" s="4"/>
      <c r="T7" s="4">
        <v>156.80000000000001</v>
      </c>
      <c r="U7" s="5">
        <v>4.9000000000000002E-2</v>
      </c>
      <c r="V7" s="4">
        <v>102</v>
      </c>
      <c r="W7" s="4">
        <v>404</v>
      </c>
      <c r="X7" s="4">
        <v>56.56</v>
      </c>
      <c r="Y7" s="4">
        <v>284</v>
      </c>
      <c r="Z7" s="4">
        <v>80</v>
      </c>
      <c r="AA7" s="4">
        <v>11.4</v>
      </c>
      <c r="AB7" s="5">
        <v>0.04</v>
      </c>
      <c r="AC7" s="4">
        <v>98</v>
      </c>
    </row>
    <row r="8" spans="1:29" x14ac:dyDescent="0.25">
      <c r="A8" t="s">
        <v>44</v>
      </c>
      <c r="B8" s="4">
        <v>2000</v>
      </c>
      <c r="C8" s="5">
        <v>105</v>
      </c>
      <c r="D8" s="4">
        <v>115.1</v>
      </c>
      <c r="E8" s="4">
        <v>109.3</v>
      </c>
      <c r="F8" s="4">
        <v>29</v>
      </c>
      <c r="G8" s="4">
        <v>22</v>
      </c>
      <c r="H8" s="5">
        <v>104.99</v>
      </c>
      <c r="I8" s="6">
        <v>6.17</v>
      </c>
      <c r="J8" s="5">
        <v>14.49</v>
      </c>
      <c r="K8" s="5"/>
      <c r="L8" s="7">
        <v>0.28070000000000001</v>
      </c>
      <c r="N8" s="4">
        <v>110.9</v>
      </c>
      <c r="O8" s="4">
        <v>114.6</v>
      </c>
      <c r="P8" s="4">
        <v>26</v>
      </c>
      <c r="Q8" s="4">
        <v>33</v>
      </c>
      <c r="R8" s="4">
        <v>31</v>
      </c>
      <c r="S8" s="4"/>
      <c r="T8" s="4">
        <v>156.9</v>
      </c>
      <c r="U8" s="5">
        <v>4.9000000000000002E-2</v>
      </c>
      <c r="V8" s="4">
        <v>102</v>
      </c>
      <c r="W8" s="4">
        <v>403</v>
      </c>
      <c r="X8" s="4">
        <v>56.52</v>
      </c>
      <c r="Y8" s="4">
        <v>286</v>
      </c>
      <c r="Z8" s="4">
        <v>80</v>
      </c>
      <c r="AA8" s="4">
        <v>11.27</v>
      </c>
      <c r="AB8" s="5">
        <v>0.04</v>
      </c>
      <c r="AC8" s="4">
        <v>97.9</v>
      </c>
    </row>
    <row r="9" spans="1:29" x14ac:dyDescent="0.25">
      <c r="A9" t="s">
        <v>45</v>
      </c>
      <c r="B9" s="4">
        <v>2000</v>
      </c>
      <c r="C9" s="5">
        <v>105</v>
      </c>
      <c r="D9" s="4">
        <v>114.8</v>
      </c>
      <c r="E9" s="4">
        <v>109</v>
      </c>
      <c r="F9" s="4">
        <v>29</v>
      </c>
      <c r="G9" s="4">
        <v>22</v>
      </c>
      <c r="H9" s="5">
        <v>105.01</v>
      </c>
      <c r="I9" s="6">
        <v>6.173</v>
      </c>
      <c r="J9" s="5">
        <v>14.48</v>
      </c>
      <c r="K9" s="5"/>
      <c r="L9" s="7">
        <v>0.28070000000000001</v>
      </c>
      <c r="N9" s="4">
        <v>111.1</v>
      </c>
      <c r="O9" s="4">
        <v>114.1</v>
      </c>
      <c r="P9" s="4">
        <v>26.1</v>
      </c>
      <c r="Q9" s="4">
        <v>34</v>
      </c>
      <c r="R9" s="4">
        <v>31</v>
      </c>
      <c r="S9" s="4"/>
      <c r="T9" s="4">
        <v>158</v>
      </c>
      <c r="U9" s="5">
        <v>0.05</v>
      </c>
      <c r="V9" s="4">
        <v>102</v>
      </c>
      <c r="W9" s="4">
        <v>404</v>
      </c>
      <c r="X9" s="4">
        <v>56.46</v>
      </c>
      <c r="Y9" s="4">
        <v>285</v>
      </c>
      <c r="Z9" s="4">
        <v>80</v>
      </c>
      <c r="AA9" s="4">
        <v>11.47</v>
      </c>
      <c r="AB9" s="5">
        <v>0.04</v>
      </c>
      <c r="AC9" s="4">
        <v>98</v>
      </c>
    </row>
    <row r="10" spans="1:29" x14ac:dyDescent="0.25">
      <c r="A10" s="3" t="s">
        <v>46</v>
      </c>
      <c r="B10" s="4">
        <f>AVERAGE(B4:B9)</f>
        <v>2000</v>
      </c>
      <c r="C10" s="4">
        <f t="shared" ref="C10:L10" si="0">AVERAGE(C4:C9)</f>
        <v>105</v>
      </c>
      <c r="D10" s="4">
        <f t="shared" si="0"/>
        <v>114.98333333333333</v>
      </c>
      <c r="E10" s="4">
        <f t="shared" si="0"/>
        <v>109</v>
      </c>
      <c r="F10" s="4">
        <f t="shared" si="0"/>
        <v>29</v>
      </c>
      <c r="G10" s="4">
        <f t="shared" si="0"/>
        <v>22</v>
      </c>
      <c r="H10" s="4">
        <f t="shared" si="0"/>
        <v>105</v>
      </c>
      <c r="I10" s="4">
        <f t="shared" si="0"/>
        <v>6.1730000000000009</v>
      </c>
      <c r="J10" s="4">
        <f t="shared" si="0"/>
        <v>14.488333333333335</v>
      </c>
      <c r="K10" s="5">
        <f>MAX(J4:J9)-MIN(J4:J9)</f>
        <v>9.9999999999997868E-3</v>
      </c>
      <c r="L10" s="7">
        <f t="shared" si="0"/>
        <v>0.28073333333333333</v>
      </c>
      <c r="N10" s="4">
        <f>AVERAGE(N4:N9)</f>
        <v>111.18333333333334</v>
      </c>
      <c r="O10" s="4">
        <f t="shared" ref="O10:AC10" si="1">AVERAGE(O4:O9)</f>
        <v>114.39999999999999</v>
      </c>
      <c r="P10" s="4">
        <f t="shared" si="1"/>
        <v>26.016666666666666</v>
      </c>
      <c r="Q10" s="4">
        <f t="shared" si="1"/>
        <v>33.166666666666664</v>
      </c>
      <c r="R10" s="4">
        <f t="shared" si="1"/>
        <v>31</v>
      </c>
      <c r="S10" s="5">
        <f>MAX(R4:R9)-MIN(R4:R9)</f>
        <v>0</v>
      </c>
      <c r="T10" s="4">
        <f t="shared" si="1"/>
        <v>157.5</v>
      </c>
      <c r="U10" s="4">
        <f t="shared" si="1"/>
        <v>4.9833333333333334E-2</v>
      </c>
      <c r="V10" s="4">
        <f t="shared" si="1"/>
        <v>102</v>
      </c>
      <c r="W10" s="4">
        <f t="shared" si="1"/>
        <v>403.83333333333331</v>
      </c>
      <c r="X10" s="4">
        <f t="shared" si="1"/>
        <v>56.451666666666661</v>
      </c>
      <c r="Y10" s="4">
        <f t="shared" si="1"/>
        <v>285.33333333333331</v>
      </c>
      <c r="Z10" s="4">
        <f t="shared" si="1"/>
        <v>80</v>
      </c>
      <c r="AA10" s="4">
        <f t="shared" si="1"/>
        <v>11.375</v>
      </c>
      <c r="AB10" s="4">
        <f t="shared" si="1"/>
        <v>0.04</v>
      </c>
      <c r="AC10" s="4">
        <f t="shared" si="1"/>
        <v>97.95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5.1639777949426542E-5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9">
        <f>_xlfn.STDEV.S(L4:L9)/AVERAGE(L4:L9)</f>
        <v>1.8394601501814251E-4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53" t="s">
        <v>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N13" s="53" t="s">
        <v>1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</v>
      </c>
      <c r="C16" s="5">
        <v>105</v>
      </c>
      <c r="D16" s="4">
        <v>65</v>
      </c>
      <c r="E16" s="4">
        <v>65.2</v>
      </c>
      <c r="F16" s="4">
        <v>29</v>
      </c>
      <c r="G16" s="4">
        <v>22</v>
      </c>
      <c r="H16" s="5">
        <v>105.02</v>
      </c>
      <c r="I16" s="6">
        <v>6.4720000000000004</v>
      </c>
      <c r="J16" s="5">
        <v>14.49</v>
      </c>
      <c r="K16" s="5"/>
      <c r="L16" s="7">
        <v>0.29420000000000002</v>
      </c>
      <c r="N16" s="4">
        <v>56.6</v>
      </c>
      <c r="O16" s="4">
        <v>70.8</v>
      </c>
      <c r="P16" s="4">
        <v>26</v>
      </c>
      <c r="Q16" s="4">
        <v>35</v>
      </c>
      <c r="R16" s="4">
        <v>31</v>
      </c>
      <c r="S16" s="4"/>
      <c r="T16" s="4">
        <v>56.4</v>
      </c>
      <c r="U16" s="5">
        <v>0.05</v>
      </c>
      <c r="V16" s="4">
        <v>102</v>
      </c>
      <c r="W16" s="4">
        <v>403</v>
      </c>
      <c r="X16" s="4">
        <v>56.26</v>
      </c>
      <c r="Y16" s="4">
        <v>551</v>
      </c>
      <c r="Z16" s="4">
        <v>80</v>
      </c>
      <c r="AA16" s="4">
        <v>11.26</v>
      </c>
      <c r="AB16" s="5">
        <v>0.03</v>
      </c>
      <c r="AC16" s="4">
        <v>98</v>
      </c>
    </row>
    <row r="17" spans="1:29" x14ac:dyDescent="0.25">
      <c r="A17" t="s">
        <v>41</v>
      </c>
      <c r="B17" s="4">
        <v>2000</v>
      </c>
      <c r="C17" s="5">
        <v>105</v>
      </c>
      <c r="D17" s="4">
        <v>64.8</v>
      </c>
      <c r="E17" s="4">
        <v>65.099999999999994</v>
      </c>
      <c r="F17" s="4">
        <v>29</v>
      </c>
      <c r="G17" s="4">
        <v>22</v>
      </c>
      <c r="H17" s="5">
        <v>104.99</v>
      </c>
      <c r="I17" s="6">
        <v>6.4740000000000002</v>
      </c>
      <c r="J17" s="5">
        <v>14.49</v>
      </c>
      <c r="K17" s="5"/>
      <c r="L17" s="7">
        <v>0.2944</v>
      </c>
      <c r="N17" s="4">
        <v>56.8</v>
      </c>
      <c r="O17" s="4">
        <v>70.599999999999994</v>
      </c>
      <c r="P17" s="4">
        <v>26</v>
      </c>
      <c r="Q17" s="4">
        <v>35</v>
      </c>
      <c r="R17" s="4">
        <v>31</v>
      </c>
      <c r="S17" s="4"/>
      <c r="T17" s="4">
        <v>56.4</v>
      </c>
      <c r="U17" s="5">
        <v>5.1999999999999998E-2</v>
      </c>
      <c r="V17" s="4">
        <v>102</v>
      </c>
      <c r="W17" s="4">
        <v>403</v>
      </c>
      <c r="X17" s="4">
        <v>56.26</v>
      </c>
      <c r="Y17" s="4">
        <v>551</v>
      </c>
      <c r="Z17" s="4">
        <v>80</v>
      </c>
      <c r="AA17" s="4">
        <v>11.38</v>
      </c>
      <c r="AB17" s="5">
        <v>0.03</v>
      </c>
      <c r="AC17" s="4">
        <v>98</v>
      </c>
    </row>
    <row r="18" spans="1:29" x14ac:dyDescent="0.25">
      <c r="A18" t="s">
        <v>42</v>
      </c>
      <c r="B18" s="4">
        <v>2000</v>
      </c>
      <c r="C18" s="5">
        <v>105</v>
      </c>
      <c r="D18" s="4">
        <v>64.900000000000006</v>
      </c>
      <c r="E18" s="4">
        <v>64.8</v>
      </c>
      <c r="F18" s="4">
        <v>29</v>
      </c>
      <c r="G18" s="4">
        <v>22</v>
      </c>
      <c r="H18" s="5">
        <v>105</v>
      </c>
      <c r="I18" s="6">
        <v>6.4740000000000002</v>
      </c>
      <c r="J18" s="5">
        <v>14.49</v>
      </c>
      <c r="K18" s="5"/>
      <c r="L18" s="7">
        <v>0.2944</v>
      </c>
      <c r="N18" s="4">
        <v>56.8</v>
      </c>
      <c r="O18" s="4">
        <v>70.3</v>
      </c>
      <c r="P18" s="4">
        <v>25.7</v>
      </c>
      <c r="Q18" s="4">
        <v>34</v>
      </c>
      <c r="R18" s="4">
        <v>31</v>
      </c>
      <c r="S18" s="4"/>
      <c r="T18" s="4">
        <v>56.4</v>
      </c>
      <c r="U18" s="5">
        <v>0.05</v>
      </c>
      <c r="V18" s="4">
        <v>102</v>
      </c>
      <c r="W18" s="4">
        <v>403</v>
      </c>
      <c r="X18" s="4">
        <v>56.34</v>
      </c>
      <c r="Y18" s="4">
        <v>551</v>
      </c>
      <c r="Z18" s="4">
        <v>80</v>
      </c>
      <c r="AA18" s="4">
        <v>11.38</v>
      </c>
      <c r="AB18" s="5">
        <v>0.02</v>
      </c>
      <c r="AC18" s="4">
        <v>98.1</v>
      </c>
    </row>
    <row r="19" spans="1:29" x14ac:dyDescent="0.25">
      <c r="A19" t="s">
        <v>43</v>
      </c>
      <c r="B19" s="4">
        <v>2000</v>
      </c>
      <c r="C19" s="5">
        <v>105</v>
      </c>
      <c r="D19" s="4">
        <v>65</v>
      </c>
      <c r="E19" s="4">
        <v>64.900000000000006</v>
      </c>
      <c r="F19" s="4">
        <v>29</v>
      </c>
      <c r="G19" s="4">
        <v>22</v>
      </c>
      <c r="H19" s="5">
        <v>104.99</v>
      </c>
      <c r="I19" s="6">
        <v>6.4669999999999996</v>
      </c>
      <c r="J19" s="5">
        <v>14.49</v>
      </c>
      <c r="K19" s="5"/>
      <c r="L19" s="7">
        <v>0.29420000000000002</v>
      </c>
      <c r="N19" s="4">
        <v>56.8</v>
      </c>
      <c r="O19" s="4">
        <v>70.7</v>
      </c>
      <c r="P19" s="4">
        <v>25.9</v>
      </c>
      <c r="Q19" s="4">
        <v>35</v>
      </c>
      <c r="R19" s="4">
        <v>31</v>
      </c>
      <c r="S19" s="4"/>
      <c r="T19" s="4">
        <v>56.6</v>
      </c>
      <c r="U19" s="5">
        <v>0.05</v>
      </c>
      <c r="V19" s="4">
        <v>102</v>
      </c>
      <c r="W19" s="4">
        <v>403</v>
      </c>
      <c r="X19" s="4">
        <v>56.16</v>
      </c>
      <c r="Y19" s="4">
        <v>549</v>
      </c>
      <c r="Z19" s="4">
        <v>80</v>
      </c>
      <c r="AA19" s="4">
        <v>11.27</v>
      </c>
      <c r="AB19" s="5">
        <v>0.03</v>
      </c>
      <c r="AC19" s="4">
        <v>98</v>
      </c>
    </row>
    <row r="20" spans="1:29" x14ac:dyDescent="0.25">
      <c r="A20" t="s">
        <v>44</v>
      </c>
      <c r="B20" s="4">
        <v>2000</v>
      </c>
      <c r="C20" s="5">
        <v>105</v>
      </c>
      <c r="D20" s="4">
        <v>65.2</v>
      </c>
      <c r="E20" s="4">
        <v>65.2</v>
      </c>
      <c r="F20" s="4">
        <v>29</v>
      </c>
      <c r="G20" s="4">
        <v>22</v>
      </c>
      <c r="H20" s="5">
        <v>104.99</v>
      </c>
      <c r="I20" s="6">
        <v>6.4640000000000004</v>
      </c>
      <c r="J20" s="5">
        <v>14.49</v>
      </c>
      <c r="K20" s="5"/>
      <c r="L20" s="7">
        <v>0.29409999999999997</v>
      </c>
      <c r="N20" s="4">
        <v>56.8</v>
      </c>
      <c r="O20" s="4">
        <v>70.900000000000006</v>
      </c>
      <c r="P20" s="4">
        <v>26</v>
      </c>
      <c r="Q20" s="4">
        <v>34</v>
      </c>
      <c r="R20" s="4">
        <v>31</v>
      </c>
      <c r="S20" s="4"/>
      <c r="T20" s="4">
        <v>56.5</v>
      </c>
      <c r="U20" s="5">
        <v>5.0999999999999997E-2</v>
      </c>
      <c r="V20" s="4">
        <v>102</v>
      </c>
      <c r="W20" s="4">
        <v>403</v>
      </c>
      <c r="X20" s="4">
        <v>56.08</v>
      </c>
      <c r="Y20" s="4">
        <v>549</v>
      </c>
      <c r="Z20" s="4">
        <v>80</v>
      </c>
      <c r="AA20" s="4">
        <v>11.43</v>
      </c>
      <c r="AB20" s="5">
        <v>0.02</v>
      </c>
      <c r="AC20" s="4">
        <v>98</v>
      </c>
    </row>
    <row r="21" spans="1:29" x14ac:dyDescent="0.25">
      <c r="A21" t="s">
        <v>45</v>
      </c>
      <c r="B21" s="4">
        <v>2000</v>
      </c>
      <c r="C21" s="5">
        <v>105</v>
      </c>
      <c r="D21" s="4">
        <v>65.099999999999994</v>
      </c>
      <c r="E21" s="4">
        <v>65.099999999999994</v>
      </c>
      <c r="F21" s="4">
        <v>29</v>
      </c>
      <c r="G21" s="4">
        <v>22</v>
      </c>
      <c r="H21" s="5">
        <v>105.01</v>
      </c>
      <c r="I21" s="6">
        <v>6.4690000000000003</v>
      </c>
      <c r="J21" s="5">
        <v>14.49</v>
      </c>
      <c r="K21" s="5"/>
      <c r="L21" s="7">
        <v>0.29399999999999998</v>
      </c>
      <c r="N21" s="4">
        <v>56.6</v>
      </c>
      <c r="O21" s="4">
        <v>70.7</v>
      </c>
      <c r="P21" s="4">
        <v>26.2</v>
      </c>
      <c r="Q21" s="4">
        <v>34</v>
      </c>
      <c r="R21" s="4">
        <v>31</v>
      </c>
      <c r="S21" s="4"/>
      <c r="T21" s="4">
        <v>56.3</v>
      </c>
      <c r="U21" s="5">
        <v>0.05</v>
      </c>
      <c r="V21" s="4">
        <v>102</v>
      </c>
      <c r="W21" s="4">
        <v>403</v>
      </c>
      <c r="X21" s="4">
        <v>56.27</v>
      </c>
      <c r="Y21" s="4">
        <v>551</v>
      </c>
      <c r="Z21" s="4">
        <v>80</v>
      </c>
      <c r="AA21" s="4">
        <v>11.31</v>
      </c>
      <c r="AB21" s="5">
        <v>0.03</v>
      </c>
      <c r="AC21" s="4">
        <v>98.1</v>
      </c>
    </row>
    <row r="22" spans="1:29" x14ac:dyDescent="0.25">
      <c r="A22" s="3" t="s">
        <v>46</v>
      </c>
      <c r="B22" s="4">
        <f>AVERAGE(B16:B21)</f>
        <v>2000</v>
      </c>
      <c r="C22" s="4">
        <f t="shared" ref="C22:L22" si="2">AVERAGE(C16:C21)</f>
        <v>105</v>
      </c>
      <c r="D22" s="4">
        <f t="shared" si="2"/>
        <v>65</v>
      </c>
      <c r="E22" s="4">
        <f t="shared" si="2"/>
        <v>65.05</v>
      </c>
      <c r="F22" s="4">
        <f t="shared" si="2"/>
        <v>29</v>
      </c>
      <c r="G22" s="4">
        <f t="shared" si="2"/>
        <v>22</v>
      </c>
      <c r="H22" s="4">
        <f t="shared" si="2"/>
        <v>105</v>
      </c>
      <c r="I22" s="4">
        <f t="shared" si="2"/>
        <v>6.47</v>
      </c>
      <c r="J22" s="4">
        <f t="shared" si="2"/>
        <v>14.49</v>
      </c>
      <c r="K22" s="5">
        <f>MAX(J16:J21)-MIN(J16:J21)</f>
        <v>0</v>
      </c>
      <c r="L22" s="7">
        <f t="shared" si="2"/>
        <v>0.29421666666666668</v>
      </c>
      <c r="N22" s="4">
        <f>AVERAGE(N16:N21)</f>
        <v>56.733333333333341</v>
      </c>
      <c r="O22" s="4">
        <f t="shared" ref="O22:AC22" si="3">AVERAGE(O16:O21)</f>
        <v>70.666666666666657</v>
      </c>
      <c r="P22" s="4">
        <f t="shared" si="3"/>
        <v>25.966666666666665</v>
      </c>
      <c r="Q22" s="4">
        <f t="shared" si="3"/>
        <v>34.5</v>
      </c>
      <c r="R22" s="4">
        <f t="shared" si="3"/>
        <v>31</v>
      </c>
      <c r="S22" s="5">
        <f>MAX(R16:R21)-MIN(R16:R21)</f>
        <v>0</v>
      </c>
      <c r="T22" s="4">
        <f t="shared" si="3"/>
        <v>56.43333333333333</v>
      </c>
      <c r="U22" s="4">
        <f t="shared" si="3"/>
        <v>5.0499999999999996E-2</v>
      </c>
      <c r="V22" s="4">
        <f t="shared" si="3"/>
        <v>102</v>
      </c>
      <c r="W22" s="4">
        <f t="shared" si="3"/>
        <v>403</v>
      </c>
      <c r="X22" s="4">
        <f t="shared" si="3"/>
        <v>56.228333333333332</v>
      </c>
      <c r="Y22" s="4">
        <f t="shared" si="3"/>
        <v>550.33333333333337</v>
      </c>
      <c r="Z22" s="4">
        <f t="shared" si="3"/>
        <v>80</v>
      </c>
      <c r="AA22" s="4">
        <f t="shared" si="3"/>
        <v>11.338333333333333</v>
      </c>
      <c r="AB22" s="4">
        <f t="shared" si="3"/>
        <v>2.6666666666666668E-2</v>
      </c>
      <c r="AC22" s="4">
        <f t="shared" si="3"/>
        <v>98.033333333333346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1.6020819787597766E-4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9">
        <f>_xlfn.STDEV.S(L16:L21)/AVERAGE(L16:L21)</f>
        <v>5.4452454951332114E-4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53" t="s">
        <v>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N25" s="53" t="s">
        <v>1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</v>
      </c>
      <c r="C28" s="5">
        <v>105</v>
      </c>
      <c r="D28" s="4">
        <v>115.1</v>
      </c>
      <c r="E28" s="4">
        <v>109</v>
      </c>
      <c r="F28" s="4">
        <v>29</v>
      </c>
      <c r="G28" s="4">
        <v>22</v>
      </c>
      <c r="H28" s="5">
        <v>105</v>
      </c>
      <c r="I28" s="6">
        <v>4.6589999999999998</v>
      </c>
      <c r="J28" s="5">
        <v>14.49</v>
      </c>
      <c r="K28" s="5"/>
      <c r="L28" s="7">
        <v>0.2823</v>
      </c>
      <c r="N28" s="4">
        <v>113.5</v>
      </c>
      <c r="O28" s="4">
        <v>113.5</v>
      </c>
      <c r="P28" s="4">
        <v>26</v>
      </c>
      <c r="Q28" s="4">
        <v>35</v>
      </c>
      <c r="R28" s="4">
        <v>31</v>
      </c>
      <c r="S28" s="4"/>
      <c r="T28" s="4">
        <v>161.1</v>
      </c>
      <c r="U28" s="5">
        <v>5.1999999999999998E-2</v>
      </c>
      <c r="V28" s="4">
        <v>103</v>
      </c>
      <c r="W28" s="4">
        <v>404</v>
      </c>
      <c r="X28" s="4">
        <v>57.82</v>
      </c>
      <c r="Y28" s="4">
        <v>239</v>
      </c>
      <c r="Z28" s="4">
        <v>80</v>
      </c>
      <c r="AA28" s="4">
        <v>11.35</v>
      </c>
      <c r="AB28" s="5">
        <v>0.03</v>
      </c>
      <c r="AC28" s="4">
        <v>98.1</v>
      </c>
    </row>
    <row r="29" spans="1:29" x14ac:dyDescent="0.25">
      <c r="A29" t="s">
        <v>41</v>
      </c>
      <c r="B29" s="4">
        <v>1500</v>
      </c>
      <c r="C29" s="5">
        <v>105</v>
      </c>
      <c r="D29" s="4">
        <v>114.9</v>
      </c>
      <c r="E29" s="4">
        <v>109.2</v>
      </c>
      <c r="F29" s="4">
        <v>29</v>
      </c>
      <c r="G29" s="4">
        <v>22</v>
      </c>
      <c r="H29" s="5">
        <v>105</v>
      </c>
      <c r="I29" s="6">
        <v>4.6539999999999999</v>
      </c>
      <c r="J29" s="5">
        <v>14.48</v>
      </c>
      <c r="K29" s="5"/>
      <c r="L29" s="7">
        <v>0.28220000000000001</v>
      </c>
      <c r="N29" s="4">
        <v>113.6</v>
      </c>
      <c r="O29" s="4">
        <v>114.1</v>
      </c>
      <c r="P29" s="4">
        <v>25.8</v>
      </c>
      <c r="Q29" s="4">
        <v>34</v>
      </c>
      <c r="R29" s="4">
        <v>31</v>
      </c>
      <c r="S29" s="4"/>
      <c r="T29" s="4">
        <v>159.9</v>
      </c>
      <c r="U29" s="5">
        <v>4.9000000000000002E-2</v>
      </c>
      <c r="V29" s="4">
        <v>103</v>
      </c>
      <c r="W29" s="4">
        <v>404</v>
      </c>
      <c r="X29" s="4">
        <v>57.93</v>
      </c>
      <c r="Y29" s="4">
        <v>239</v>
      </c>
      <c r="Z29" s="4">
        <v>80</v>
      </c>
      <c r="AA29" s="4">
        <v>11.43</v>
      </c>
      <c r="AB29" s="5">
        <v>0.03</v>
      </c>
      <c r="AC29" s="4">
        <v>98.1</v>
      </c>
    </row>
    <row r="30" spans="1:29" x14ac:dyDescent="0.25">
      <c r="A30" t="s">
        <v>42</v>
      </c>
      <c r="B30" s="4">
        <v>1500</v>
      </c>
      <c r="C30" s="5">
        <v>105</v>
      </c>
      <c r="D30" s="4">
        <v>114.9</v>
      </c>
      <c r="E30" s="4">
        <v>108.8</v>
      </c>
      <c r="F30" s="4">
        <v>29</v>
      </c>
      <c r="G30" s="4">
        <v>22</v>
      </c>
      <c r="H30" s="5">
        <v>105.01</v>
      </c>
      <c r="I30" s="6">
        <v>4.6550000000000002</v>
      </c>
      <c r="J30" s="5">
        <v>14.48</v>
      </c>
      <c r="K30" s="5"/>
      <c r="L30" s="7">
        <v>0.2823</v>
      </c>
      <c r="N30" s="4">
        <v>113.7</v>
      </c>
      <c r="O30" s="4">
        <v>114.1</v>
      </c>
      <c r="P30" s="4">
        <v>25.8</v>
      </c>
      <c r="Q30" s="4">
        <v>34</v>
      </c>
      <c r="R30" s="4">
        <v>31</v>
      </c>
      <c r="S30" s="4"/>
      <c r="T30" s="4">
        <v>162.1</v>
      </c>
      <c r="U30" s="5">
        <v>0.05</v>
      </c>
      <c r="V30" s="4">
        <v>103</v>
      </c>
      <c r="W30" s="4">
        <v>404</v>
      </c>
      <c r="X30" s="4">
        <v>57.86</v>
      </c>
      <c r="Y30" s="4">
        <v>239</v>
      </c>
      <c r="Z30" s="4">
        <v>80</v>
      </c>
      <c r="AA30" s="4">
        <v>11.29</v>
      </c>
      <c r="AB30" s="5">
        <v>0.03</v>
      </c>
      <c r="AC30" s="4">
        <v>98.1</v>
      </c>
    </row>
    <row r="31" spans="1:29" x14ac:dyDescent="0.25">
      <c r="A31" t="s">
        <v>43</v>
      </c>
      <c r="B31" s="4">
        <v>1500</v>
      </c>
      <c r="C31" s="5">
        <v>105</v>
      </c>
      <c r="D31" s="4">
        <v>115.1</v>
      </c>
      <c r="E31" s="4">
        <v>109</v>
      </c>
      <c r="F31" s="4">
        <v>29</v>
      </c>
      <c r="G31" s="4">
        <v>22</v>
      </c>
      <c r="H31" s="5">
        <v>104.99</v>
      </c>
      <c r="I31" s="6">
        <v>4.6550000000000002</v>
      </c>
      <c r="J31" s="5">
        <v>14.49</v>
      </c>
      <c r="K31" s="5"/>
      <c r="L31" s="7">
        <v>0.28210000000000002</v>
      </c>
      <c r="N31" s="4">
        <v>113.7</v>
      </c>
      <c r="O31" s="4">
        <v>113.6</v>
      </c>
      <c r="P31" s="4">
        <v>26.1</v>
      </c>
      <c r="Q31" s="4">
        <v>34</v>
      </c>
      <c r="R31" s="4">
        <v>31</v>
      </c>
      <c r="S31" s="4"/>
      <c r="T31" s="4">
        <v>161</v>
      </c>
      <c r="U31" s="5">
        <v>4.8000000000000001E-2</v>
      </c>
      <c r="V31" s="4">
        <v>103</v>
      </c>
      <c r="W31" s="4">
        <v>404</v>
      </c>
      <c r="X31" s="4">
        <v>57.92</v>
      </c>
      <c r="Y31" s="4">
        <v>237</v>
      </c>
      <c r="Z31" s="4">
        <v>80</v>
      </c>
      <c r="AA31" s="4">
        <v>11.44</v>
      </c>
      <c r="AB31" s="5">
        <v>0.04</v>
      </c>
      <c r="AC31" s="4">
        <v>98.1</v>
      </c>
    </row>
    <row r="32" spans="1:29" x14ac:dyDescent="0.25">
      <c r="A32" t="s">
        <v>44</v>
      </c>
      <c r="B32" s="4">
        <v>1500</v>
      </c>
      <c r="C32" s="5">
        <v>105</v>
      </c>
      <c r="D32" s="4">
        <v>115.1</v>
      </c>
      <c r="E32" s="4">
        <v>109.2</v>
      </c>
      <c r="F32" s="4">
        <v>29</v>
      </c>
      <c r="G32" s="4">
        <v>22</v>
      </c>
      <c r="H32" s="5">
        <v>105</v>
      </c>
      <c r="I32" s="6">
        <v>4.657</v>
      </c>
      <c r="J32" s="5">
        <v>14.49</v>
      </c>
      <c r="K32" s="5"/>
      <c r="L32" s="7">
        <v>0.2823</v>
      </c>
      <c r="N32" s="4">
        <v>113.7</v>
      </c>
      <c r="O32" s="4">
        <v>114</v>
      </c>
      <c r="P32" s="4">
        <v>26.1</v>
      </c>
      <c r="Q32" s="4">
        <v>34</v>
      </c>
      <c r="R32" s="4">
        <v>31</v>
      </c>
      <c r="S32" s="4"/>
      <c r="T32" s="4">
        <v>160.1</v>
      </c>
      <c r="U32" s="5">
        <v>5.0999999999999997E-2</v>
      </c>
      <c r="V32" s="4">
        <v>103</v>
      </c>
      <c r="W32" s="4">
        <v>404</v>
      </c>
      <c r="X32" s="4">
        <v>57.77</v>
      </c>
      <c r="Y32" s="4">
        <v>238</v>
      </c>
      <c r="Z32" s="4">
        <v>80</v>
      </c>
      <c r="AA32" s="4">
        <v>11.29</v>
      </c>
      <c r="AB32" s="5">
        <v>0.03</v>
      </c>
      <c r="AC32" s="4">
        <v>98.1</v>
      </c>
    </row>
    <row r="33" spans="1:29" x14ac:dyDescent="0.25">
      <c r="A33" t="s">
        <v>45</v>
      </c>
      <c r="B33" s="4">
        <v>1500</v>
      </c>
      <c r="C33" s="5">
        <v>105</v>
      </c>
      <c r="D33" s="4">
        <v>115</v>
      </c>
      <c r="E33" s="4">
        <v>108.8</v>
      </c>
      <c r="F33" s="4">
        <v>29</v>
      </c>
      <c r="G33" s="4">
        <v>22</v>
      </c>
      <c r="H33" s="5">
        <v>105</v>
      </c>
      <c r="I33" s="6">
        <v>4.6539999999999999</v>
      </c>
      <c r="J33" s="5">
        <v>14.48</v>
      </c>
      <c r="K33" s="5"/>
      <c r="L33" s="7">
        <v>0.2823</v>
      </c>
      <c r="N33" s="4">
        <v>113.5</v>
      </c>
      <c r="O33" s="4">
        <v>113.8</v>
      </c>
      <c r="P33" s="4">
        <v>26</v>
      </c>
      <c r="Q33" s="4">
        <v>34</v>
      </c>
      <c r="R33" s="4">
        <v>31</v>
      </c>
      <c r="S33" s="4"/>
      <c r="T33" s="4">
        <v>159.30000000000001</v>
      </c>
      <c r="U33" s="5">
        <v>5.0999999999999997E-2</v>
      </c>
      <c r="V33" s="4">
        <v>103</v>
      </c>
      <c r="W33" s="4">
        <v>404</v>
      </c>
      <c r="X33" s="4">
        <v>57.58</v>
      </c>
      <c r="Y33" s="4">
        <v>239</v>
      </c>
      <c r="Z33" s="4">
        <v>80</v>
      </c>
      <c r="AA33" s="4">
        <v>11.39</v>
      </c>
      <c r="AB33" s="5">
        <v>0.03</v>
      </c>
      <c r="AC33" s="4">
        <v>98.1</v>
      </c>
    </row>
    <row r="34" spans="1:29" x14ac:dyDescent="0.25">
      <c r="A34" s="3" t="s">
        <v>46</v>
      </c>
      <c r="B34" s="4">
        <f>AVERAGE(B28:B33)</f>
        <v>1500</v>
      </c>
      <c r="C34" s="4">
        <f t="shared" ref="C34:L34" si="4">AVERAGE(C28:C33)</f>
        <v>105</v>
      </c>
      <c r="D34" s="4">
        <f t="shared" si="4"/>
        <v>115.01666666666667</v>
      </c>
      <c r="E34" s="4">
        <f t="shared" si="4"/>
        <v>109</v>
      </c>
      <c r="F34" s="4">
        <f t="shared" si="4"/>
        <v>29</v>
      </c>
      <c r="G34" s="4">
        <f t="shared" si="4"/>
        <v>22</v>
      </c>
      <c r="H34" s="4">
        <f t="shared" si="4"/>
        <v>105</v>
      </c>
      <c r="I34" s="4">
        <f t="shared" si="4"/>
        <v>4.6556666666666668</v>
      </c>
      <c r="J34" s="4">
        <f t="shared" si="4"/>
        <v>14.485000000000001</v>
      </c>
      <c r="K34" s="4"/>
      <c r="L34" s="7">
        <f t="shared" si="4"/>
        <v>0.28225</v>
      </c>
      <c r="N34" s="4">
        <f>AVERAGE(N28:N33)</f>
        <v>113.61666666666667</v>
      </c>
      <c r="O34" s="4">
        <f t="shared" ref="O34:AC34" si="5">AVERAGE(O28:O33)</f>
        <v>113.84999999999998</v>
      </c>
      <c r="P34" s="4">
        <f t="shared" si="5"/>
        <v>25.966666666666665</v>
      </c>
      <c r="Q34" s="4">
        <f t="shared" si="5"/>
        <v>34.166666666666664</v>
      </c>
      <c r="R34" s="4">
        <f t="shared" si="5"/>
        <v>31</v>
      </c>
      <c r="S34" s="5">
        <f>MAX(R28:R33)-MIN(R28:R33)</f>
        <v>0</v>
      </c>
      <c r="T34" s="4">
        <f t="shared" si="5"/>
        <v>160.58333333333334</v>
      </c>
      <c r="U34" s="4">
        <f t="shared" si="5"/>
        <v>5.0166666666666665E-2</v>
      </c>
      <c r="V34" s="4">
        <f t="shared" si="5"/>
        <v>103</v>
      </c>
      <c r="W34" s="4">
        <f t="shared" si="5"/>
        <v>404</v>
      </c>
      <c r="X34" s="4">
        <f t="shared" si="5"/>
        <v>57.813333333333333</v>
      </c>
      <c r="Y34" s="4">
        <f t="shared" si="5"/>
        <v>238.5</v>
      </c>
      <c r="Z34" s="4">
        <f t="shared" si="5"/>
        <v>80</v>
      </c>
      <c r="AA34" s="4">
        <f t="shared" si="5"/>
        <v>11.365</v>
      </c>
      <c r="AB34" s="4">
        <f t="shared" si="5"/>
        <v>3.1666666666666669E-2</v>
      </c>
      <c r="AC34" s="4">
        <f t="shared" si="5"/>
        <v>98.100000000000009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8.3666002653398329E-5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9">
        <f>_xlfn.STDEV.S(L28:L33)/AVERAGE(L28:L33)</f>
        <v>2.9642516440530849E-4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53" t="s">
        <v>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N37" s="53" t="s">
        <v>1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695</v>
      </c>
      <c r="C40" s="5">
        <v>20</v>
      </c>
      <c r="D40" s="4">
        <v>114.9</v>
      </c>
      <c r="E40" s="4">
        <v>108.9</v>
      </c>
      <c r="F40" s="4">
        <v>29</v>
      </c>
      <c r="G40" s="4">
        <v>22</v>
      </c>
      <c r="H40" s="5">
        <v>104</v>
      </c>
      <c r="I40" s="6">
        <v>1.0209999999999999</v>
      </c>
      <c r="J40" s="5">
        <v>14.49</v>
      </c>
      <c r="K40" s="5"/>
      <c r="L40" s="7">
        <v>0.69969999999999999</v>
      </c>
      <c r="N40" s="4">
        <v>117.8</v>
      </c>
      <c r="O40" s="4">
        <v>111.7</v>
      </c>
      <c r="P40" s="4">
        <v>25.7</v>
      </c>
      <c r="Q40" s="4">
        <v>35</v>
      </c>
      <c r="R40" s="4">
        <v>29</v>
      </c>
      <c r="S40" s="4"/>
      <c r="T40" s="4">
        <v>168.4</v>
      </c>
      <c r="U40" s="5">
        <v>0.05</v>
      </c>
      <c r="V40" s="4">
        <v>106</v>
      </c>
      <c r="W40" s="4">
        <v>405</v>
      </c>
      <c r="X40" s="4">
        <v>33.61</v>
      </c>
      <c r="Y40" s="4">
        <v>122</v>
      </c>
      <c r="Z40" s="4">
        <v>80</v>
      </c>
      <c r="AA40" s="4">
        <v>11.35</v>
      </c>
      <c r="AB40" s="5">
        <v>-0.01</v>
      </c>
      <c r="AC40" s="4">
        <v>98.1</v>
      </c>
    </row>
    <row r="41" spans="1:29" x14ac:dyDescent="0.25">
      <c r="A41" t="s">
        <v>41</v>
      </c>
      <c r="B41" s="4">
        <v>695</v>
      </c>
      <c r="C41" s="5">
        <v>20</v>
      </c>
      <c r="D41" s="4">
        <v>115.1</v>
      </c>
      <c r="E41" s="4">
        <v>109.6</v>
      </c>
      <c r="F41" s="4">
        <v>29</v>
      </c>
      <c r="G41" s="4">
        <v>22</v>
      </c>
      <c r="H41" s="5">
        <v>103.99</v>
      </c>
      <c r="I41" s="6">
        <v>1.0169999999999999</v>
      </c>
      <c r="J41" s="5">
        <v>14.49</v>
      </c>
      <c r="K41" s="5"/>
      <c r="L41" s="7">
        <v>0.70240000000000002</v>
      </c>
      <c r="N41" s="4">
        <v>116.7</v>
      </c>
      <c r="O41" s="4">
        <v>111.2</v>
      </c>
      <c r="P41" s="4">
        <v>25.9</v>
      </c>
      <c r="Q41" s="4">
        <v>35</v>
      </c>
      <c r="R41" s="4">
        <v>29</v>
      </c>
      <c r="S41" s="4"/>
      <c r="T41" s="4">
        <v>170.1</v>
      </c>
      <c r="U41" s="5">
        <v>0.05</v>
      </c>
      <c r="V41" s="4">
        <v>106</v>
      </c>
      <c r="W41" s="4">
        <v>406</v>
      </c>
      <c r="X41" s="4">
        <v>33.64</v>
      </c>
      <c r="Y41" s="4">
        <v>123</v>
      </c>
      <c r="Z41" s="4">
        <v>80</v>
      </c>
      <c r="AA41" s="4">
        <v>11.27</v>
      </c>
      <c r="AB41" s="5">
        <v>-0.01</v>
      </c>
      <c r="AC41" s="4">
        <v>98.1</v>
      </c>
    </row>
    <row r="42" spans="1:29" x14ac:dyDescent="0.25">
      <c r="A42" t="s">
        <v>42</v>
      </c>
      <c r="B42" s="4">
        <v>695</v>
      </c>
      <c r="C42" s="5">
        <v>20</v>
      </c>
      <c r="D42" s="4">
        <v>115.1</v>
      </c>
      <c r="E42" s="4">
        <v>108.5</v>
      </c>
      <c r="F42" s="4">
        <v>29</v>
      </c>
      <c r="G42" s="4">
        <v>22</v>
      </c>
      <c r="H42" s="5">
        <v>104.02</v>
      </c>
      <c r="I42" s="6">
        <v>1.018</v>
      </c>
      <c r="J42" s="5">
        <v>14.49</v>
      </c>
      <c r="K42" s="5"/>
      <c r="L42" s="7">
        <v>0.69940000000000002</v>
      </c>
      <c r="N42" s="4">
        <v>117</v>
      </c>
      <c r="O42" s="4">
        <v>110.9</v>
      </c>
      <c r="P42" s="4">
        <v>26.2</v>
      </c>
      <c r="Q42" s="4">
        <v>35</v>
      </c>
      <c r="R42" s="4">
        <v>29</v>
      </c>
      <c r="S42" s="4"/>
      <c r="T42" s="4">
        <v>165.1</v>
      </c>
      <c r="U42" s="5">
        <v>0.05</v>
      </c>
      <c r="V42" s="4">
        <v>106</v>
      </c>
      <c r="W42" s="4">
        <v>405</v>
      </c>
      <c r="X42" s="4">
        <v>34</v>
      </c>
      <c r="Y42" s="4">
        <v>119</v>
      </c>
      <c r="Z42" s="4">
        <v>80</v>
      </c>
      <c r="AA42" s="4">
        <v>11.47</v>
      </c>
      <c r="AB42" s="5">
        <v>-0.01</v>
      </c>
      <c r="AC42" s="4">
        <v>98.1</v>
      </c>
    </row>
    <row r="43" spans="1:29" x14ac:dyDescent="0.25">
      <c r="A43" t="s">
        <v>43</v>
      </c>
      <c r="B43" s="4">
        <v>694</v>
      </c>
      <c r="C43" s="5">
        <v>20</v>
      </c>
      <c r="D43" s="4">
        <v>115</v>
      </c>
      <c r="E43" s="4">
        <v>109.3</v>
      </c>
      <c r="F43" s="4">
        <v>29</v>
      </c>
      <c r="G43" s="4">
        <v>22</v>
      </c>
      <c r="H43" s="5">
        <v>104.02</v>
      </c>
      <c r="I43" s="6">
        <v>1.0209999999999999</v>
      </c>
      <c r="J43" s="5">
        <v>14.49</v>
      </c>
      <c r="K43" s="5"/>
      <c r="L43" s="7">
        <v>0.69899999999999995</v>
      </c>
      <c r="N43" s="4">
        <v>117.2</v>
      </c>
      <c r="O43" s="4">
        <v>112.1</v>
      </c>
      <c r="P43" s="4">
        <v>26.2</v>
      </c>
      <c r="Q43" s="4">
        <v>35</v>
      </c>
      <c r="R43" s="4">
        <v>29</v>
      </c>
      <c r="S43" s="4"/>
      <c r="T43" s="4">
        <v>169.5</v>
      </c>
      <c r="U43" s="5">
        <v>0.05</v>
      </c>
      <c r="V43" s="4">
        <v>106</v>
      </c>
      <c r="W43" s="4">
        <v>405</v>
      </c>
      <c r="X43" s="4">
        <v>34.33</v>
      </c>
      <c r="Y43" s="4">
        <v>119</v>
      </c>
      <c r="Z43" s="4">
        <v>80</v>
      </c>
      <c r="AA43" s="4">
        <v>11.29</v>
      </c>
      <c r="AB43" s="5">
        <v>0</v>
      </c>
      <c r="AC43" s="4">
        <v>98.1</v>
      </c>
    </row>
    <row r="44" spans="1:29" x14ac:dyDescent="0.25">
      <c r="A44" t="s">
        <v>44</v>
      </c>
      <c r="B44" s="4">
        <v>696</v>
      </c>
      <c r="C44" s="5">
        <v>20</v>
      </c>
      <c r="D44" s="4">
        <v>114.9</v>
      </c>
      <c r="E44" s="4">
        <v>109</v>
      </c>
      <c r="F44" s="4">
        <v>29</v>
      </c>
      <c r="G44" s="4">
        <v>21.9</v>
      </c>
      <c r="H44" s="5">
        <v>103.99</v>
      </c>
      <c r="I44" s="6">
        <v>1.022</v>
      </c>
      <c r="J44" s="5">
        <v>14.48</v>
      </c>
      <c r="K44" s="5"/>
      <c r="L44" s="7">
        <v>0.70299999999999996</v>
      </c>
      <c r="N44" s="4">
        <v>118.1</v>
      </c>
      <c r="O44" s="4">
        <v>110.8</v>
      </c>
      <c r="P44" s="4">
        <v>26</v>
      </c>
      <c r="Q44" s="4">
        <v>34</v>
      </c>
      <c r="R44" s="4">
        <v>29</v>
      </c>
      <c r="S44" s="4"/>
      <c r="T44" s="4">
        <v>170.9</v>
      </c>
      <c r="U44" s="5">
        <v>0.05</v>
      </c>
      <c r="V44" s="4">
        <v>106</v>
      </c>
      <c r="W44" s="4">
        <v>406</v>
      </c>
      <c r="X44" s="4">
        <v>34.32</v>
      </c>
      <c r="Y44" s="4">
        <v>118</v>
      </c>
      <c r="Z44" s="4">
        <v>80</v>
      </c>
      <c r="AA44" s="4">
        <v>11.4</v>
      </c>
      <c r="AB44" s="5">
        <v>0</v>
      </c>
      <c r="AC44" s="4">
        <v>98.2</v>
      </c>
    </row>
    <row r="45" spans="1:29" x14ac:dyDescent="0.25">
      <c r="A45" t="s">
        <v>45</v>
      </c>
      <c r="B45" s="4">
        <v>695</v>
      </c>
      <c r="C45" s="5">
        <v>20</v>
      </c>
      <c r="D45" s="4">
        <v>114.9</v>
      </c>
      <c r="E45" s="4">
        <v>108.6</v>
      </c>
      <c r="F45" s="4">
        <v>29</v>
      </c>
      <c r="G45" s="4">
        <v>22</v>
      </c>
      <c r="H45" s="5">
        <v>103.98</v>
      </c>
      <c r="I45" s="6">
        <v>1.018</v>
      </c>
      <c r="J45" s="5">
        <v>14.49</v>
      </c>
      <c r="K45" s="5"/>
      <c r="L45" s="7">
        <v>0.70030000000000003</v>
      </c>
      <c r="N45" s="4">
        <v>117.8</v>
      </c>
      <c r="O45" s="4">
        <v>111.2</v>
      </c>
      <c r="P45" s="4">
        <v>25.7</v>
      </c>
      <c r="Q45" s="4">
        <v>35</v>
      </c>
      <c r="R45" s="4">
        <v>29</v>
      </c>
      <c r="S45" s="4"/>
      <c r="T45" s="4">
        <v>171.1</v>
      </c>
      <c r="U45" s="5">
        <v>0.05</v>
      </c>
      <c r="V45" s="4">
        <v>106</v>
      </c>
      <c r="W45" s="4">
        <v>405</v>
      </c>
      <c r="X45" s="4">
        <v>33.86</v>
      </c>
      <c r="Y45" s="4">
        <v>120</v>
      </c>
      <c r="Z45" s="4">
        <v>80</v>
      </c>
      <c r="AA45" s="4">
        <v>11.36</v>
      </c>
      <c r="AB45" s="5">
        <v>-0.01</v>
      </c>
      <c r="AC45" s="4">
        <v>98.1</v>
      </c>
    </row>
    <row r="46" spans="1:29" x14ac:dyDescent="0.25">
      <c r="A46" s="3" t="s">
        <v>46</v>
      </c>
      <c r="B46" s="4">
        <f>AVERAGE(B40:B45)</f>
        <v>695</v>
      </c>
      <c r="C46" s="4">
        <f t="shared" ref="C46:L46" si="6">AVERAGE(C40:C45)</f>
        <v>20</v>
      </c>
      <c r="D46" s="4">
        <f t="shared" si="6"/>
        <v>114.98333333333333</v>
      </c>
      <c r="E46" s="4">
        <f t="shared" si="6"/>
        <v>108.98333333333333</v>
      </c>
      <c r="F46" s="4">
        <f t="shared" si="6"/>
        <v>29</v>
      </c>
      <c r="G46" s="4">
        <f t="shared" si="6"/>
        <v>21.983333333333334</v>
      </c>
      <c r="H46" s="4">
        <f t="shared" si="6"/>
        <v>104</v>
      </c>
      <c r="I46" s="4">
        <f t="shared" si="6"/>
        <v>1.0195000000000001</v>
      </c>
      <c r="J46" s="4">
        <f t="shared" si="6"/>
        <v>14.488333333333332</v>
      </c>
      <c r="K46" s="5">
        <f>MAX(J40:J45)-MIN(J40:J45)</f>
        <v>9.9999999999997868E-3</v>
      </c>
      <c r="L46" s="7">
        <f t="shared" si="6"/>
        <v>0.70063333333333322</v>
      </c>
      <c r="N46" s="4">
        <f>AVERAGE(N40:N45)</f>
        <v>117.43333333333332</v>
      </c>
      <c r="O46" s="4">
        <f t="shared" ref="O46:AC46" si="7">AVERAGE(O40:O45)</f>
        <v>111.31666666666666</v>
      </c>
      <c r="P46" s="4">
        <f t="shared" si="7"/>
        <v>25.95</v>
      </c>
      <c r="Q46" s="4">
        <f t="shared" si="7"/>
        <v>34.833333333333336</v>
      </c>
      <c r="R46" s="4">
        <f t="shared" si="7"/>
        <v>29</v>
      </c>
      <c r="S46" s="5">
        <f>MAX(R40:R45)-MIN(R40:R45)</f>
        <v>0</v>
      </c>
      <c r="T46" s="4">
        <f t="shared" si="7"/>
        <v>169.18333333333334</v>
      </c>
      <c r="U46" s="4">
        <f t="shared" si="7"/>
        <v>4.9999999999999996E-2</v>
      </c>
      <c r="V46" s="4">
        <f t="shared" si="7"/>
        <v>106</v>
      </c>
      <c r="W46" s="4">
        <f t="shared" si="7"/>
        <v>405.33333333333331</v>
      </c>
      <c r="X46" s="4">
        <f t="shared" si="7"/>
        <v>33.96</v>
      </c>
      <c r="Y46" s="4">
        <f t="shared" si="7"/>
        <v>120.16666666666667</v>
      </c>
      <c r="Z46" s="4">
        <f t="shared" si="7"/>
        <v>80</v>
      </c>
      <c r="AA46" s="4">
        <f t="shared" si="7"/>
        <v>11.356666666666664</v>
      </c>
      <c r="AB46" s="4">
        <f t="shared" si="7"/>
        <v>-6.6666666666666671E-3</v>
      </c>
      <c r="AC46" s="4">
        <f t="shared" si="7"/>
        <v>98.11666666666666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1.6669333120034116E-3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9">
        <f>_xlfn.STDEV.S(L40:L45)/AVERAGE(L40:L45)</f>
        <v>2.3791807107903496E-3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53" t="s">
        <v>0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N49" s="53" t="s">
        <v>1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</v>
      </c>
      <c r="C52" s="5">
        <v>20</v>
      </c>
      <c r="D52" s="4">
        <v>34.9</v>
      </c>
      <c r="E52" s="4">
        <v>34.799999999999997</v>
      </c>
      <c r="F52" s="4">
        <v>29</v>
      </c>
      <c r="G52" s="4">
        <v>22</v>
      </c>
      <c r="H52" s="5">
        <v>104.01</v>
      </c>
      <c r="I52" s="6">
        <v>1.2470000000000001</v>
      </c>
      <c r="J52" s="5">
        <v>14.49</v>
      </c>
      <c r="K52" s="5"/>
      <c r="L52" s="7">
        <v>0.85899999999999999</v>
      </c>
      <c r="N52" s="4">
        <v>32.799999999999997</v>
      </c>
      <c r="O52" s="4">
        <v>37</v>
      </c>
      <c r="P52" s="4">
        <v>26</v>
      </c>
      <c r="Q52" s="4">
        <v>32</v>
      </c>
      <c r="R52" s="4">
        <v>29</v>
      </c>
      <c r="T52" s="4">
        <v>45.2</v>
      </c>
      <c r="U52" s="5">
        <v>0.05</v>
      </c>
      <c r="V52" s="4">
        <v>106</v>
      </c>
      <c r="W52" s="4">
        <v>406</v>
      </c>
      <c r="X52" s="4">
        <v>35.46</v>
      </c>
      <c r="Y52" s="4">
        <v>528</v>
      </c>
      <c r="Z52" s="4">
        <v>80</v>
      </c>
      <c r="AA52" s="4">
        <v>11.28</v>
      </c>
      <c r="AB52" s="5">
        <v>0</v>
      </c>
      <c r="AC52" s="4">
        <v>98.2</v>
      </c>
    </row>
    <row r="53" spans="1:29" x14ac:dyDescent="0.25">
      <c r="A53" t="s">
        <v>41</v>
      </c>
      <c r="B53" s="4">
        <v>695</v>
      </c>
      <c r="C53" s="5">
        <v>20</v>
      </c>
      <c r="D53" s="4">
        <v>35</v>
      </c>
      <c r="E53" s="4">
        <v>34.799999999999997</v>
      </c>
      <c r="F53" s="4">
        <v>29</v>
      </c>
      <c r="G53" s="4">
        <v>22</v>
      </c>
      <c r="H53" s="5">
        <v>104</v>
      </c>
      <c r="I53" s="6">
        <v>1.2529999999999999</v>
      </c>
      <c r="J53" s="5">
        <v>14.49</v>
      </c>
      <c r="K53" s="5"/>
      <c r="L53" s="7">
        <v>0.85829999999999995</v>
      </c>
      <c r="N53" s="4">
        <v>32.9</v>
      </c>
      <c r="O53" s="4">
        <v>37.200000000000003</v>
      </c>
      <c r="P53" s="4">
        <v>26.1</v>
      </c>
      <c r="Q53" s="4">
        <v>32</v>
      </c>
      <c r="R53" s="4">
        <v>29</v>
      </c>
      <c r="T53" s="4">
        <v>44.9</v>
      </c>
      <c r="U53" s="5">
        <v>0.05</v>
      </c>
      <c r="V53" s="4">
        <v>106</v>
      </c>
      <c r="W53" s="4">
        <v>406</v>
      </c>
      <c r="X53" s="4">
        <v>35.25</v>
      </c>
      <c r="Y53" s="4">
        <v>529</v>
      </c>
      <c r="Z53" s="4">
        <v>80</v>
      </c>
      <c r="AA53" s="4">
        <v>11.43</v>
      </c>
      <c r="AB53" s="5">
        <v>0.01</v>
      </c>
      <c r="AC53" s="4">
        <v>98.2</v>
      </c>
    </row>
    <row r="54" spans="1:29" x14ac:dyDescent="0.25">
      <c r="A54" t="s">
        <v>42</v>
      </c>
      <c r="B54" s="4">
        <v>695</v>
      </c>
      <c r="C54" s="5">
        <v>20</v>
      </c>
      <c r="D54" s="4">
        <v>35</v>
      </c>
      <c r="E54" s="4">
        <v>35.1</v>
      </c>
      <c r="F54" s="4">
        <v>29</v>
      </c>
      <c r="G54" s="4">
        <v>22</v>
      </c>
      <c r="H54" s="5">
        <v>103.99</v>
      </c>
      <c r="I54" s="6">
        <v>1.2529999999999999</v>
      </c>
      <c r="J54" s="5">
        <v>14.49</v>
      </c>
      <c r="K54" s="5"/>
      <c r="L54" s="7">
        <v>0.86219999999999997</v>
      </c>
      <c r="N54" s="4">
        <v>32.700000000000003</v>
      </c>
      <c r="O54" s="4">
        <v>37.4</v>
      </c>
      <c r="P54" s="4">
        <v>26</v>
      </c>
      <c r="Q54" s="4">
        <v>32</v>
      </c>
      <c r="R54" s="4">
        <v>29</v>
      </c>
      <c r="T54" s="4">
        <v>44.1</v>
      </c>
      <c r="U54" s="5">
        <v>0.05</v>
      </c>
      <c r="V54" s="4">
        <v>106</v>
      </c>
      <c r="W54" s="4">
        <v>406</v>
      </c>
      <c r="X54" s="4">
        <v>35.07</v>
      </c>
      <c r="Y54" s="4">
        <v>529</v>
      </c>
      <c r="Z54" s="4">
        <v>80</v>
      </c>
      <c r="AA54" s="4">
        <v>11.27</v>
      </c>
      <c r="AB54" s="5">
        <v>0</v>
      </c>
      <c r="AC54" s="4">
        <v>98.2</v>
      </c>
    </row>
    <row r="55" spans="1:29" x14ac:dyDescent="0.25">
      <c r="A55" t="s">
        <v>43</v>
      </c>
      <c r="B55" s="4">
        <v>696</v>
      </c>
      <c r="C55" s="5">
        <v>20</v>
      </c>
      <c r="D55" s="4">
        <v>35</v>
      </c>
      <c r="E55" s="4">
        <v>35.299999999999997</v>
      </c>
      <c r="F55" s="4">
        <v>29</v>
      </c>
      <c r="G55" s="4">
        <v>22</v>
      </c>
      <c r="H55" s="5">
        <v>104</v>
      </c>
      <c r="I55" s="6">
        <v>1.256</v>
      </c>
      <c r="J55" s="5">
        <v>14.49</v>
      </c>
      <c r="K55" s="5"/>
      <c r="L55" s="7">
        <v>0.86250000000000004</v>
      </c>
      <c r="N55" s="4">
        <v>32.700000000000003</v>
      </c>
      <c r="O55" s="4">
        <v>37.6</v>
      </c>
      <c r="P55" s="4">
        <v>25.9</v>
      </c>
      <c r="Q55" s="4">
        <v>32</v>
      </c>
      <c r="R55" s="4">
        <v>29</v>
      </c>
      <c r="T55" s="4">
        <v>44.8</v>
      </c>
      <c r="U55" s="5">
        <v>0.05</v>
      </c>
      <c r="V55" s="4">
        <v>106</v>
      </c>
      <c r="W55" s="4">
        <v>406</v>
      </c>
      <c r="X55" s="4">
        <v>34.700000000000003</v>
      </c>
      <c r="Y55" s="4">
        <v>529</v>
      </c>
      <c r="Z55" s="4">
        <v>80</v>
      </c>
      <c r="AA55" s="4">
        <v>11.41</v>
      </c>
      <c r="AB55" s="5">
        <v>0</v>
      </c>
      <c r="AC55" s="4">
        <v>98.3</v>
      </c>
    </row>
    <row r="56" spans="1:29" x14ac:dyDescent="0.25">
      <c r="A56" t="s">
        <v>44</v>
      </c>
      <c r="B56" s="4">
        <v>695</v>
      </c>
      <c r="C56" s="5">
        <v>20</v>
      </c>
      <c r="D56" s="4">
        <v>34.9</v>
      </c>
      <c r="E56" s="4">
        <v>35.299999999999997</v>
      </c>
      <c r="F56" s="4">
        <v>29</v>
      </c>
      <c r="G56" s="4">
        <v>22</v>
      </c>
      <c r="H56" s="5">
        <v>104</v>
      </c>
      <c r="I56" s="6">
        <v>1.2490000000000001</v>
      </c>
      <c r="J56" s="5">
        <v>14.49</v>
      </c>
      <c r="K56" s="5"/>
      <c r="L56" s="7">
        <v>0.85829999999999995</v>
      </c>
      <c r="N56" s="4">
        <v>32.799999999999997</v>
      </c>
      <c r="O56" s="4">
        <v>37.4</v>
      </c>
      <c r="P56" s="4">
        <v>25.8</v>
      </c>
      <c r="Q56" s="4">
        <v>32</v>
      </c>
      <c r="R56" s="4">
        <v>29</v>
      </c>
      <c r="T56" s="4">
        <v>46.2</v>
      </c>
      <c r="U56" s="5">
        <v>0.05</v>
      </c>
      <c r="V56" s="4">
        <v>106</v>
      </c>
      <c r="W56" s="4">
        <v>406</v>
      </c>
      <c r="X56" s="4">
        <v>35.18</v>
      </c>
      <c r="Y56" s="4">
        <v>529</v>
      </c>
      <c r="Z56" s="4">
        <v>80</v>
      </c>
      <c r="AA56" s="4">
        <v>11.4</v>
      </c>
      <c r="AB56" s="5">
        <v>0.01</v>
      </c>
      <c r="AC56" s="4">
        <v>98.2</v>
      </c>
    </row>
    <row r="57" spans="1:29" x14ac:dyDescent="0.25">
      <c r="A57" t="s">
        <v>45</v>
      </c>
      <c r="B57" s="4">
        <v>695</v>
      </c>
      <c r="C57" s="5">
        <v>20</v>
      </c>
      <c r="D57" s="4">
        <v>35</v>
      </c>
      <c r="E57" s="4">
        <v>35.1</v>
      </c>
      <c r="F57" s="4">
        <v>29</v>
      </c>
      <c r="G57" s="4">
        <v>22</v>
      </c>
      <c r="H57" s="5">
        <v>103.99</v>
      </c>
      <c r="I57" s="6">
        <v>1.2470000000000001</v>
      </c>
      <c r="J57" s="5">
        <v>14.49</v>
      </c>
      <c r="K57" s="5"/>
      <c r="L57" s="7">
        <v>0.85729999999999995</v>
      </c>
      <c r="N57" s="4">
        <v>33</v>
      </c>
      <c r="O57" s="4">
        <v>37.200000000000003</v>
      </c>
      <c r="P57" s="4">
        <v>26</v>
      </c>
      <c r="Q57" s="4">
        <v>32</v>
      </c>
      <c r="R57" s="4">
        <v>29</v>
      </c>
      <c r="T57" s="4">
        <v>46.9</v>
      </c>
      <c r="U57" s="5">
        <v>5.0999999999999997E-2</v>
      </c>
      <c r="V57" s="4">
        <v>106</v>
      </c>
      <c r="W57" s="4">
        <v>406</v>
      </c>
      <c r="X57" s="4">
        <v>34.67</v>
      </c>
      <c r="Y57" s="4">
        <v>530</v>
      </c>
      <c r="Z57" s="4">
        <v>80</v>
      </c>
      <c r="AA57" s="4">
        <v>11.26</v>
      </c>
      <c r="AB57" s="5">
        <v>0.01</v>
      </c>
      <c r="AC57" s="4">
        <v>98.3</v>
      </c>
    </row>
    <row r="58" spans="1:29" x14ac:dyDescent="0.25">
      <c r="A58" s="3" t="s">
        <v>46</v>
      </c>
      <c r="B58" s="4">
        <f>AVERAGE(B52:B57)</f>
        <v>695.16666666666663</v>
      </c>
      <c r="C58" s="4">
        <f t="shared" ref="C58:L58" si="8">AVERAGE(C52:C57)</f>
        <v>20</v>
      </c>
      <c r="D58" s="4">
        <f t="shared" si="8"/>
        <v>34.966666666666669</v>
      </c>
      <c r="E58" s="4">
        <f t="shared" si="8"/>
        <v>35.06666666666667</v>
      </c>
      <c r="F58" s="4">
        <f t="shared" si="8"/>
        <v>29</v>
      </c>
      <c r="G58" s="4">
        <f t="shared" si="8"/>
        <v>22</v>
      </c>
      <c r="H58" s="4">
        <f t="shared" si="8"/>
        <v>103.99833333333333</v>
      </c>
      <c r="I58" s="4">
        <f t="shared" si="8"/>
        <v>1.2508333333333335</v>
      </c>
      <c r="J58" s="4">
        <f t="shared" si="8"/>
        <v>14.49</v>
      </c>
      <c r="K58" s="5">
        <f>MAX(J52:J57)-MIN(J52:J57)</f>
        <v>0</v>
      </c>
      <c r="L58" s="7">
        <f t="shared" si="8"/>
        <v>0.85960000000000003</v>
      </c>
      <c r="N58" s="4">
        <f>AVERAGE(N52:N57)</f>
        <v>32.816666666666663</v>
      </c>
      <c r="O58" s="4">
        <f t="shared" ref="O58:AC58" si="9">AVERAGE(O52:O57)</f>
        <v>37.300000000000004</v>
      </c>
      <c r="P58" s="4">
        <f t="shared" si="9"/>
        <v>25.966666666666669</v>
      </c>
      <c r="Q58" s="4">
        <f t="shared" si="9"/>
        <v>32</v>
      </c>
      <c r="R58" s="4">
        <f t="shared" si="9"/>
        <v>29</v>
      </c>
      <c r="S58" s="5">
        <f>MAX(R52:R57)-MIN(R52:R57)</f>
        <v>0</v>
      </c>
      <c r="T58" s="4">
        <f t="shared" si="9"/>
        <v>45.349999999999994</v>
      </c>
      <c r="U58" s="4">
        <f t="shared" si="9"/>
        <v>5.0166666666666665E-2</v>
      </c>
      <c r="V58" s="4">
        <f t="shared" si="9"/>
        <v>106</v>
      </c>
      <c r="W58" s="4">
        <f t="shared" si="9"/>
        <v>406</v>
      </c>
      <c r="X58" s="4">
        <f t="shared" si="9"/>
        <v>35.055000000000007</v>
      </c>
      <c r="Y58" s="4">
        <f t="shared" si="9"/>
        <v>529</v>
      </c>
      <c r="Z58" s="4">
        <f t="shared" si="9"/>
        <v>80</v>
      </c>
      <c r="AA58" s="4">
        <f t="shared" si="9"/>
        <v>11.341666666666667</v>
      </c>
      <c r="AB58" s="4">
        <f t="shared" si="9"/>
        <v>5.0000000000000001E-3</v>
      </c>
      <c r="AC58" s="4">
        <f t="shared" si="9"/>
        <v>98.233333333333334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2.2000000000000262E-3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9">
        <f>_xlfn.STDEV.S(L52:L57)/AVERAGE(L52:L57)</f>
        <v>2.5593299208934691E-3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53" t="s">
        <v>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N61" s="53" t="s">
        <v>1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</v>
      </c>
      <c r="C64" s="5">
        <v>40</v>
      </c>
      <c r="D64" s="4">
        <v>115.2</v>
      </c>
      <c r="E64" s="4">
        <v>108.6</v>
      </c>
      <c r="F64" s="4">
        <v>29</v>
      </c>
      <c r="G64" s="4">
        <v>22</v>
      </c>
      <c r="H64" s="5">
        <v>104</v>
      </c>
      <c r="I64" s="6">
        <v>1.2769999999999999</v>
      </c>
      <c r="J64" s="5">
        <v>14.47</v>
      </c>
      <c r="K64" s="5"/>
      <c r="L64" s="7">
        <v>0.44</v>
      </c>
      <c r="N64" s="4">
        <v>117</v>
      </c>
      <c r="O64" s="4">
        <v>111.8</v>
      </c>
      <c r="P64" s="4">
        <v>26</v>
      </c>
      <c r="Q64" s="4">
        <v>35</v>
      </c>
      <c r="R64" s="4">
        <v>29</v>
      </c>
      <c r="T64" s="4">
        <v>170.2</v>
      </c>
      <c r="U64" s="5">
        <v>0.05</v>
      </c>
      <c r="V64" s="4">
        <v>106</v>
      </c>
      <c r="W64" s="4">
        <v>405</v>
      </c>
      <c r="X64" s="4">
        <v>40.51</v>
      </c>
      <c r="Y64" s="4">
        <v>117</v>
      </c>
      <c r="Z64" s="4">
        <v>80</v>
      </c>
      <c r="AA64" s="4">
        <v>11.46</v>
      </c>
      <c r="AB64" s="5">
        <v>0.01</v>
      </c>
      <c r="AC64" s="4">
        <v>98.4</v>
      </c>
    </row>
    <row r="65" spans="1:29" x14ac:dyDescent="0.25">
      <c r="A65" t="s">
        <v>41</v>
      </c>
      <c r="B65" s="4">
        <v>695</v>
      </c>
      <c r="C65" s="5">
        <v>40</v>
      </c>
      <c r="D65" s="4">
        <v>114.8</v>
      </c>
      <c r="E65" s="4">
        <v>109.5</v>
      </c>
      <c r="F65" s="4">
        <v>29</v>
      </c>
      <c r="G65" s="4">
        <v>22</v>
      </c>
      <c r="H65" s="5">
        <v>104</v>
      </c>
      <c r="I65" s="6">
        <v>1.2789999999999999</v>
      </c>
      <c r="J65" s="5">
        <v>14.48</v>
      </c>
      <c r="K65" s="5"/>
      <c r="L65" s="7">
        <v>0.43880000000000002</v>
      </c>
      <c r="N65" s="4">
        <v>117.6</v>
      </c>
      <c r="O65" s="4">
        <v>111.4</v>
      </c>
      <c r="P65" s="4">
        <v>26</v>
      </c>
      <c r="Q65" s="4">
        <v>35</v>
      </c>
      <c r="R65" s="4">
        <v>29</v>
      </c>
      <c r="T65" s="4">
        <v>173.3</v>
      </c>
      <c r="U65" s="5">
        <v>0.05</v>
      </c>
      <c r="V65" s="4">
        <v>106</v>
      </c>
      <c r="W65" s="4">
        <v>405</v>
      </c>
      <c r="X65" s="4">
        <v>40.5</v>
      </c>
      <c r="Y65" s="4">
        <v>116</v>
      </c>
      <c r="Z65" s="4">
        <v>80</v>
      </c>
      <c r="AA65" s="4">
        <v>11.38</v>
      </c>
      <c r="AB65" s="5">
        <v>0.01</v>
      </c>
      <c r="AC65" s="4">
        <v>98.4</v>
      </c>
    </row>
    <row r="66" spans="1:29" x14ac:dyDescent="0.25">
      <c r="A66" t="s">
        <v>42</v>
      </c>
      <c r="B66" s="4">
        <v>695</v>
      </c>
      <c r="C66" s="5">
        <v>40</v>
      </c>
      <c r="D66" s="4">
        <v>115.2</v>
      </c>
      <c r="E66" s="4">
        <v>108.7</v>
      </c>
      <c r="F66" s="4">
        <v>29</v>
      </c>
      <c r="G66" s="4">
        <v>22</v>
      </c>
      <c r="H66" s="5">
        <v>104.01</v>
      </c>
      <c r="I66" s="6">
        <v>1.2789999999999999</v>
      </c>
      <c r="J66" s="5">
        <v>14.48</v>
      </c>
      <c r="K66" s="5"/>
      <c r="L66" s="7">
        <v>0.4385</v>
      </c>
      <c r="N66" s="4">
        <v>116.8</v>
      </c>
      <c r="O66" s="4">
        <v>111.1</v>
      </c>
      <c r="P66" s="4">
        <v>25.9</v>
      </c>
      <c r="Q66" s="4">
        <v>34</v>
      </c>
      <c r="R66" s="4">
        <v>29</v>
      </c>
      <c r="T66" s="4">
        <v>169.5</v>
      </c>
      <c r="U66" s="5">
        <v>0.05</v>
      </c>
      <c r="V66" s="4">
        <v>106</v>
      </c>
      <c r="W66" s="4">
        <v>405</v>
      </c>
      <c r="X66" s="4">
        <v>40.659999999999997</v>
      </c>
      <c r="Y66" s="4">
        <v>117</v>
      </c>
      <c r="Z66" s="4">
        <v>80</v>
      </c>
      <c r="AA66" s="4">
        <v>11.36</v>
      </c>
      <c r="AB66" s="5">
        <v>0.01</v>
      </c>
      <c r="AC66" s="4">
        <v>98.4</v>
      </c>
    </row>
    <row r="67" spans="1:29" x14ac:dyDescent="0.25">
      <c r="A67" t="s">
        <v>43</v>
      </c>
      <c r="B67" s="4">
        <v>695</v>
      </c>
      <c r="C67" s="5">
        <v>40</v>
      </c>
      <c r="D67" s="4">
        <v>114.9</v>
      </c>
      <c r="E67" s="4">
        <v>108.8</v>
      </c>
      <c r="F67" s="4">
        <v>29</v>
      </c>
      <c r="G67" s="4">
        <v>22</v>
      </c>
      <c r="H67" s="5">
        <v>104.01</v>
      </c>
      <c r="I67" s="6">
        <v>1.28</v>
      </c>
      <c r="J67" s="5">
        <v>14.48</v>
      </c>
      <c r="K67" s="5"/>
      <c r="L67" s="7">
        <v>0.4405</v>
      </c>
      <c r="N67" s="4">
        <v>118</v>
      </c>
      <c r="O67" s="4">
        <v>111.7</v>
      </c>
      <c r="P67" s="4">
        <v>25.8</v>
      </c>
      <c r="Q67" s="4">
        <v>34</v>
      </c>
      <c r="R67" s="4">
        <v>29</v>
      </c>
      <c r="T67" s="4">
        <v>171.9</v>
      </c>
      <c r="U67" s="5">
        <v>0.05</v>
      </c>
      <c r="V67" s="4">
        <v>106</v>
      </c>
      <c r="W67" s="4">
        <v>405</v>
      </c>
      <c r="X67" s="4">
        <v>40.619999999999997</v>
      </c>
      <c r="Y67" s="4">
        <v>116</v>
      </c>
      <c r="Z67" s="4">
        <v>80</v>
      </c>
      <c r="AA67" s="4">
        <v>11.44</v>
      </c>
      <c r="AB67" s="5">
        <v>0.01</v>
      </c>
      <c r="AC67" s="4">
        <v>98.4</v>
      </c>
    </row>
    <row r="68" spans="1:29" x14ac:dyDescent="0.25">
      <c r="A68" t="s">
        <v>44</v>
      </c>
      <c r="B68" s="4">
        <v>695</v>
      </c>
      <c r="C68" s="5">
        <v>40</v>
      </c>
      <c r="D68" s="4">
        <v>115.1</v>
      </c>
      <c r="E68" s="4">
        <v>109.4</v>
      </c>
      <c r="F68" s="4">
        <v>29</v>
      </c>
      <c r="G68" s="4">
        <v>22</v>
      </c>
      <c r="H68" s="5">
        <v>104</v>
      </c>
      <c r="I68" s="6">
        <v>1.2809999999999999</v>
      </c>
      <c r="J68" s="5">
        <v>14.47</v>
      </c>
      <c r="K68" s="5"/>
      <c r="L68" s="7">
        <v>0.43930000000000002</v>
      </c>
      <c r="N68" s="4">
        <v>116.8</v>
      </c>
      <c r="O68" s="4">
        <v>111.6</v>
      </c>
      <c r="P68" s="4">
        <v>26</v>
      </c>
      <c r="Q68" s="4">
        <v>33</v>
      </c>
      <c r="R68" s="4">
        <v>29</v>
      </c>
      <c r="T68" s="4">
        <v>171.7</v>
      </c>
      <c r="U68" s="5">
        <v>0.05</v>
      </c>
      <c r="V68" s="4">
        <v>106</v>
      </c>
      <c r="W68" s="4">
        <v>405</v>
      </c>
      <c r="X68" s="4">
        <v>40.35</v>
      </c>
      <c r="Y68" s="4">
        <v>119</v>
      </c>
      <c r="Z68" s="4">
        <v>80</v>
      </c>
      <c r="AA68" s="4">
        <v>11.26</v>
      </c>
      <c r="AB68" s="5">
        <v>0.01</v>
      </c>
      <c r="AC68" s="4">
        <v>98.4</v>
      </c>
    </row>
    <row r="69" spans="1:29" x14ac:dyDescent="0.25">
      <c r="A69" t="s">
        <v>45</v>
      </c>
      <c r="B69" s="4">
        <v>695</v>
      </c>
      <c r="C69" s="5">
        <v>40</v>
      </c>
      <c r="D69" s="4">
        <v>115.1</v>
      </c>
      <c r="E69" s="4">
        <v>108.6</v>
      </c>
      <c r="F69" s="4">
        <v>29</v>
      </c>
      <c r="G69" s="4">
        <v>22</v>
      </c>
      <c r="H69" s="5">
        <v>103.99</v>
      </c>
      <c r="I69" s="6">
        <v>1.2829999999999999</v>
      </c>
      <c r="J69" s="5">
        <v>14.47</v>
      </c>
      <c r="K69" s="5"/>
      <c r="L69" s="7">
        <v>0.43980000000000002</v>
      </c>
      <c r="N69" s="4">
        <v>117.2</v>
      </c>
      <c r="O69" s="4">
        <v>111.1</v>
      </c>
      <c r="P69" s="4">
        <v>26.1</v>
      </c>
      <c r="Q69" s="4">
        <v>32</v>
      </c>
      <c r="R69" s="4">
        <v>29</v>
      </c>
      <c r="T69" s="4">
        <v>170</v>
      </c>
      <c r="U69" s="5">
        <v>0.05</v>
      </c>
      <c r="V69" s="4">
        <v>106</v>
      </c>
      <c r="W69" s="4">
        <v>405</v>
      </c>
      <c r="X69" s="4">
        <v>40.39</v>
      </c>
      <c r="Y69" s="4">
        <v>119</v>
      </c>
      <c r="Z69" s="4">
        <v>80</v>
      </c>
      <c r="AA69" s="4">
        <v>11.47</v>
      </c>
      <c r="AB69" s="5">
        <v>0.01</v>
      </c>
      <c r="AC69" s="4">
        <v>98.4</v>
      </c>
    </row>
    <row r="70" spans="1:29" x14ac:dyDescent="0.25">
      <c r="A70" s="3" t="s">
        <v>46</v>
      </c>
      <c r="B70" s="4">
        <f>AVERAGE(B64:B69)</f>
        <v>695</v>
      </c>
      <c r="C70" s="4">
        <f t="shared" ref="C70:L70" si="10">AVERAGE(C64:C69)</f>
        <v>40</v>
      </c>
      <c r="D70" s="4">
        <f t="shared" si="10"/>
        <v>115.05000000000001</v>
      </c>
      <c r="E70" s="4">
        <f t="shared" si="10"/>
        <v>108.93333333333334</v>
      </c>
      <c r="F70" s="4">
        <f t="shared" si="10"/>
        <v>29</v>
      </c>
      <c r="G70" s="4">
        <f t="shared" si="10"/>
        <v>22</v>
      </c>
      <c r="H70" s="4">
        <f t="shared" si="10"/>
        <v>104.00166666666667</v>
      </c>
      <c r="I70" s="4">
        <f t="shared" si="10"/>
        <v>1.2798333333333334</v>
      </c>
      <c r="J70" s="4">
        <f t="shared" si="10"/>
        <v>14.475000000000001</v>
      </c>
      <c r="K70" s="5">
        <f>MAX(J64:J69)-MIN(J64:J69)</f>
        <v>9.9999999999997868E-3</v>
      </c>
      <c r="L70" s="7">
        <f t="shared" si="10"/>
        <v>0.43948333333333328</v>
      </c>
      <c r="N70" s="4">
        <f>AVERAGE(N64:N69)</f>
        <v>117.23333333333333</v>
      </c>
      <c r="O70" s="4">
        <f t="shared" ref="O70:AC70" si="11">AVERAGE(O64:O69)</f>
        <v>111.44999999999999</v>
      </c>
      <c r="P70" s="4">
        <f t="shared" si="11"/>
        <v>25.966666666666665</v>
      </c>
      <c r="Q70" s="4">
        <f t="shared" si="11"/>
        <v>33.833333333333336</v>
      </c>
      <c r="R70" s="4">
        <f t="shared" si="11"/>
        <v>29</v>
      </c>
      <c r="S70" s="5">
        <f>MAX(R64:R69)-MIN(R64:R69)</f>
        <v>0</v>
      </c>
      <c r="T70" s="4">
        <f t="shared" si="11"/>
        <v>171.1</v>
      </c>
      <c r="U70" s="4">
        <f t="shared" si="11"/>
        <v>4.9999999999999996E-2</v>
      </c>
      <c r="V70" s="4">
        <f t="shared" si="11"/>
        <v>106</v>
      </c>
      <c r="W70" s="4">
        <f t="shared" si="11"/>
        <v>405</v>
      </c>
      <c r="X70" s="4">
        <f t="shared" si="11"/>
        <v>40.504999999999995</v>
      </c>
      <c r="Y70" s="4">
        <f t="shared" si="11"/>
        <v>117.33333333333333</v>
      </c>
      <c r="Z70" s="4">
        <f t="shared" si="11"/>
        <v>80</v>
      </c>
      <c r="AA70" s="4">
        <f t="shared" si="11"/>
        <v>11.395000000000001</v>
      </c>
      <c r="AB70" s="4">
        <f t="shared" si="11"/>
        <v>0.01</v>
      </c>
      <c r="AC70" s="4">
        <f t="shared" si="11"/>
        <v>98.399999999999991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7.5740786018278338E-4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9">
        <f>_xlfn.STDEV.S(L64:L69)/AVERAGE(L64:L69)</f>
        <v>1.7234051959106151E-3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57" t="s">
        <v>54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60" t="s">
        <v>59</v>
      </c>
      <c r="H76" s="61"/>
      <c r="I76" s="60" t="s">
        <v>60</v>
      </c>
      <c r="J76" s="61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57" t="s">
        <v>66</v>
      </c>
      <c r="H77" s="59"/>
      <c r="I77" s="57" t="s">
        <v>66</v>
      </c>
      <c r="J77" s="59"/>
    </row>
    <row r="78" spans="1:29" x14ac:dyDescent="0.25">
      <c r="A78" s="10" t="s">
        <v>29</v>
      </c>
      <c r="B78" s="15">
        <f>L10</f>
        <v>0.28073333333333333</v>
      </c>
      <c r="C78" s="50">
        <f>L12</f>
        <v>1.8394601501814251E-4</v>
      </c>
      <c r="D78" s="10">
        <v>0.5</v>
      </c>
      <c r="E78" s="10">
        <v>21.99</v>
      </c>
      <c r="F78" s="16">
        <v>0.3</v>
      </c>
      <c r="G78" s="54">
        <v>0.92598800000000003</v>
      </c>
      <c r="H78" s="55"/>
      <c r="I78" s="54">
        <v>3.0866259999999999</v>
      </c>
      <c r="J78" s="56"/>
    </row>
    <row r="79" spans="1:29" x14ac:dyDescent="0.25">
      <c r="A79" s="10" t="s">
        <v>49</v>
      </c>
      <c r="B79" s="15">
        <f>L22</f>
        <v>0.29421666666666668</v>
      </c>
      <c r="C79" s="50">
        <f>L24</f>
        <v>5.4452454951332114E-4</v>
      </c>
      <c r="D79" s="10">
        <v>0.5</v>
      </c>
      <c r="E79" s="10">
        <v>21.99</v>
      </c>
      <c r="F79" s="16">
        <v>3.2000000000000001E-2</v>
      </c>
      <c r="G79" s="62">
        <v>0.103518</v>
      </c>
      <c r="H79" s="63"/>
      <c r="I79" s="62">
        <v>3.2349489999999999</v>
      </c>
      <c r="J79" s="64"/>
    </row>
    <row r="80" spans="1:29" x14ac:dyDescent="0.25">
      <c r="A80" s="10" t="s">
        <v>50</v>
      </c>
      <c r="B80" s="15">
        <f>L34</f>
        <v>0.28225</v>
      </c>
      <c r="C80" s="50">
        <f>L36</f>
        <v>2.9642516440530849E-4</v>
      </c>
      <c r="D80" s="10">
        <v>0.5</v>
      </c>
      <c r="E80" s="10">
        <v>16.489999999999998</v>
      </c>
      <c r="F80" s="16">
        <v>0.31</v>
      </c>
      <c r="G80" s="62">
        <v>0.72141699999999997</v>
      </c>
      <c r="H80" s="63"/>
      <c r="I80" s="62">
        <v>2.3271510000000002</v>
      </c>
      <c r="J80" s="64"/>
    </row>
    <row r="81" spans="1:10" x14ac:dyDescent="0.25">
      <c r="A81" s="10" t="s">
        <v>51</v>
      </c>
      <c r="B81" s="15">
        <f>L46</f>
        <v>0.70063333333333322</v>
      </c>
      <c r="C81" s="50">
        <f>L48</f>
        <v>2.3791807107903496E-3</v>
      </c>
      <c r="D81" s="10">
        <v>0.5</v>
      </c>
      <c r="E81" s="10">
        <v>1.46</v>
      </c>
      <c r="F81" s="16">
        <v>0.17399999999999999</v>
      </c>
      <c r="G81" s="62">
        <v>8.8994000000000004E-2</v>
      </c>
      <c r="H81" s="63"/>
      <c r="I81" s="62">
        <v>0.51146000000000003</v>
      </c>
      <c r="J81" s="64"/>
    </row>
    <row r="82" spans="1:10" x14ac:dyDescent="0.25">
      <c r="A82" s="10" t="s">
        <v>52</v>
      </c>
      <c r="B82" s="15">
        <f>L58</f>
        <v>0.85960000000000003</v>
      </c>
      <c r="C82" s="50">
        <f>L60</f>
        <v>2.5593299208934691E-3</v>
      </c>
      <c r="D82" s="10">
        <v>0.5</v>
      </c>
      <c r="E82" s="10">
        <v>1.46</v>
      </c>
      <c r="F82" s="16">
        <v>1.0999999999999999E-2</v>
      </c>
      <c r="G82" s="62">
        <v>6.9030000000000003E-3</v>
      </c>
      <c r="H82" s="63"/>
      <c r="I82" s="62">
        <v>0.62750799999999995</v>
      </c>
      <c r="J82" s="64"/>
    </row>
    <row r="83" spans="1:10" x14ac:dyDescent="0.25">
      <c r="A83" s="10" t="s">
        <v>53</v>
      </c>
      <c r="B83" s="15">
        <f>L70</f>
        <v>0.43948333333333328</v>
      </c>
      <c r="C83" s="50">
        <f>L72</f>
        <v>1.7234051959106151E-3</v>
      </c>
      <c r="D83" s="10">
        <v>0.5</v>
      </c>
      <c r="E83" s="10">
        <v>2.91</v>
      </c>
      <c r="F83" s="16">
        <v>0.17199999999999999</v>
      </c>
      <c r="G83" s="65">
        <v>0.109984</v>
      </c>
      <c r="H83" s="66"/>
      <c r="I83" s="65">
        <v>0.63944299999999998</v>
      </c>
      <c r="J83" s="67"/>
    </row>
    <row r="84" spans="1:10" x14ac:dyDescent="0.25">
      <c r="A84" s="68" t="s">
        <v>67</v>
      </c>
      <c r="B84" s="69"/>
      <c r="C84" s="69"/>
      <c r="D84" s="69"/>
      <c r="E84" s="69"/>
      <c r="F84" s="70"/>
      <c r="G84" s="71">
        <f>SUM(G78:G83)</f>
        <v>1.9568040000000002</v>
      </c>
      <c r="H84" s="72"/>
      <c r="I84" s="71">
        <f>SUM(I78:I83)</f>
        <v>10.427137</v>
      </c>
      <c r="J84" s="72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44666-587F-4DD4-BFE5-E23B3B0A4CB1}">
  <dimension ref="A1:AC84"/>
  <sheetViews>
    <sheetView topLeftCell="A40" workbookViewId="0">
      <selection activeCell="S70" sqref="S70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N1" s="53" t="s">
        <v>1</v>
      </c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</v>
      </c>
      <c r="C4" s="5">
        <v>105</v>
      </c>
      <c r="D4" s="4">
        <v>115</v>
      </c>
      <c r="E4" s="4">
        <v>108.9</v>
      </c>
      <c r="F4" s="4">
        <v>29</v>
      </c>
      <c r="G4" s="4">
        <v>22</v>
      </c>
      <c r="H4" s="5">
        <v>105.01</v>
      </c>
      <c r="I4" s="6">
        <v>6.16</v>
      </c>
      <c r="J4" s="5">
        <v>14.49</v>
      </c>
      <c r="K4" s="5"/>
      <c r="L4" s="7">
        <v>0.28000000000000003</v>
      </c>
      <c r="N4" s="4">
        <v>111.7</v>
      </c>
      <c r="O4" s="4">
        <v>114.6</v>
      </c>
      <c r="P4" s="4">
        <v>26.1</v>
      </c>
      <c r="Q4" s="4">
        <v>29</v>
      </c>
      <c r="R4" s="4">
        <v>30</v>
      </c>
      <c r="S4" s="4"/>
      <c r="T4" s="4">
        <v>159.9</v>
      </c>
      <c r="U4" s="5">
        <v>4.9000000000000002E-2</v>
      </c>
      <c r="V4" s="4">
        <v>102</v>
      </c>
      <c r="W4" s="4">
        <v>405</v>
      </c>
      <c r="X4" s="4">
        <v>56.35</v>
      </c>
      <c r="Y4" s="4">
        <v>277</v>
      </c>
      <c r="Z4" s="4">
        <v>80</v>
      </c>
      <c r="AA4" s="4">
        <v>11.56</v>
      </c>
      <c r="AB4" s="5">
        <v>0.05</v>
      </c>
      <c r="AC4" s="4">
        <v>98.5</v>
      </c>
    </row>
    <row r="5" spans="1:29" x14ac:dyDescent="0.25">
      <c r="A5" t="s">
        <v>41</v>
      </c>
      <c r="B5" s="4">
        <v>2000</v>
      </c>
      <c r="C5" s="5">
        <v>105</v>
      </c>
      <c r="D5" s="4">
        <v>115.1</v>
      </c>
      <c r="E5" s="4">
        <v>109.3</v>
      </c>
      <c r="F5" s="4">
        <v>29</v>
      </c>
      <c r="G5" s="4">
        <v>22</v>
      </c>
      <c r="H5" s="5">
        <v>105</v>
      </c>
      <c r="I5" s="6">
        <v>6.16</v>
      </c>
      <c r="J5" s="5">
        <v>14.48</v>
      </c>
      <c r="K5" s="5"/>
      <c r="L5" s="7">
        <v>0.28010000000000002</v>
      </c>
      <c r="N5" s="4">
        <v>111.6</v>
      </c>
      <c r="O5" s="4">
        <v>114.7</v>
      </c>
      <c r="P5" s="4">
        <v>26.1</v>
      </c>
      <c r="Q5" s="4">
        <v>29</v>
      </c>
      <c r="R5" s="4">
        <v>30</v>
      </c>
      <c r="S5" s="4"/>
      <c r="T5" s="4">
        <v>158</v>
      </c>
      <c r="U5" s="5">
        <v>0.05</v>
      </c>
      <c r="V5" s="4">
        <v>102</v>
      </c>
      <c r="W5" s="4">
        <v>405</v>
      </c>
      <c r="X5" s="4">
        <v>56.19</v>
      </c>
      <c r="Y5" s="4">
        <v>277</v>
      </c>
      <c r="Z5" s="4">
        <v>80</v>
      </c>
      <c r="AA5" s="4">
        <v>11.29</v>
      </c>
      <c r="AB5" s="5">
        <v>0.05</v>
      </c>
      <c r="AC5" s="4">
        <v>98.5</v>
      </c>
    </row>
    <row r="6" spans="1:29" x14ac:dyDescent="0.25">
      <c r="A6" t="s">
        <v>42</v>
      </c>
      <c r="B6" s="4">
        <v>2000</v>
      </c>
      <c r="C6" s="5">
        <v>105</v>
      </c>
      <c r="D6" s="4">
        <v>114.9</v>
      </c>
      <c r="E6" s="4">
        <v>108.8</v>
      </c>
      <c r="F6" s="4">
        <v>29</v>
      </c>
      <c r="G6" s="4">
        <v>22</v>
      </c>
      <c r="H6" s="5">
        <v>105</v>
      </c>
      <c r="I6" s="6">
        <v>6.1619999999999999</v>
      </c>
      <c r="J6" s="5">
        <v>14.48</v>
      </c>
      <c r="K6" s="5"/>
      <c r="L6" s="7">
        <v>0.2802</v>
      </c>
      <c r="N6" s="4">
        <v>111.4</v>
      </c>
      <c r="O6" s="4">
        <v>114.2</v>
      </c>
      <c r="P6" s="4">
        <v>25.9</v>
      </c>
      <c r="Q6" s="4">
        <v>29</v>
      </c>
      <c r="R6" s="4">
        <v>30</v>
      </c>
      <c r="S6" s="4"/>
      <c r="T6" s="4">
        <v>159.19999999999999</v>
      </c>
      <c r="U6" s="5">
        <v>0.05</v>
      </c>
      <c r="V6" s="4">
        <v>102</v>
      </c>
      <c r="W6" s="4">
        <v>405</v>
      </c>
      <c r="X6" s="4">
        <v>56.25</v>
      </c>
      <c r="Y6" s="4">
        <v>280</v>
      </c>
      <c r="Z6" s="4">
        <v>80</v>
      </c>
      <c r="AA6" s="4">
        <v>11.31</v>
      </c>
      <c r="AB6" s="5">
        <v>0.05</v>
      </c>
      <c r="AC6" s="4">
        <v>98.5</v>
      </c>
    </row>
    <row r="7" spans="1:29" x14ac:dyDescent="0.25">
      <c r="A7" t="s">
        <v>43</v>
      </c>
      <c r="B7" s="4">
        <v>2000</v>
      </c>
      <c r="C7" s="5">
        <v>105</v>
      </c>
      <c r="D7" s="4">
        <v>114.9</v>
      </c>
      <c r="E7" s="4">
        <v>108.9</v>
      </c>
      <c r="F7" s="4">
        <v>29</v>
      </c>
      <c r="G7" s="4">
        <v>22</v>
      </c>
      <c r="H7" s="5">
        <v>104.99</v>
      </c>
      <c r="I7" s="6">
        <v>6.16</v>
      </c>
      <c r="J7" s="5">
        <v>14.49</v>
      </c>
      <c r="K7" s="5"/>
      <c r="L7" s="7">
        <v>0.28010000000000002</v>
      </c>
      <c r="N7" s="4">
        <v>111.9</v>
      </c>
      <c r="O7" s="4">
        <v>114.8</v>
      </c>
      <c r="P7" s="4">
        <v>25.8</v>
      </c>
      <c r="Q7" s="4">
        <v>29</v>
      </c>
      <c r="R7" s="4">
        <v>30</v>
      </c>
      <c r="S7" s="4"/>
      <c r="T7" s="4">
        <v>159.69999999999999</v>
      </c>
      <c r="U7" s="5">
        <v>4.9000000000000002E-2</v>
      </c>
      <c r="V7" s="4">
        <v>102</v>
      </c>
      <c r="W7" s="4">
        <v>405</v>
      </c>
      <c r="X7" s="4">
        <v>56.24</v>
      </c>
      <c r="Y7" s="4">
        <v>279</v>
      </c>
      <c r="Z7" s="4">
        <v>80</v>
      </c>
      <c r="AA7" s="4">
        <v>11.55</v>
      </c>
      <c r="AB7" s="5">
        <v>0.05</v>
      </c>
      <c r="AC7" s="4">
        <v>98.5</v>
      </c>
    </row>
    <row r="8" spans="1:29" x14ac:dyDescent="0.25">
      <c r="A8" t="s">
        <v>44</v>
      </c>
      <c r="B8" s="4">
        <v>2000</v>
      </c>
      <c r="C8" s="5">
        <v>105</v>
      </c>
      <c r="D8" s="4">
        <v>115.2</v>
      </c>
      <c r="E8" s="4">
        <v>109.2</v>
      </c>
      <c r="F8" s="4">
        <v>29</v>
      </c>
      <c r="G8" s="4">
        <v>22</v>
      </c>
      <c r="H8" s="5">
        <v>105</v>
      </c>
      <c r="I8" s="6">
        <v>6.1580000000000004</v>
      </c>
      <c r="J8" s="5">
        <v>14.49</v>
      </c>
      <c r="K8" s="5"/>
      <c r="L8" s="7">
        <v>0.28010000000000002</v>
      </c>
      <c r="N8" s="4">
        <v>111.3</v>
      </c>
      <c r="O8" s="4">
        <v>114.3</v>
      </c>
      <c r="P8" s="4">
        <v>25.9</v>
      </c>
      <c r="Q8" s="4">
        <v>29</v>
      </c>
      <c r="R8" s="4">
        <v>30</v>
      </c>
      <c r="S8" s="4"/>
      <c r="T8" s="4">
        <v>156.6</v>
      </c>
      <c r="U8" s="5">
        <v>0.05</v>
      </c>
      <c r="V8" s="4">
        <v>102</v>
      </c>
      <c r="W8" s="4">
        <v>405</v>
      </c>
      <c r="X8" s="4">
        <v>56.15</v>
      </c>
      <c r="Y8" s="4">
        <v>279</v>
      </c>
      <c r="Z8" s="4">
        <v>80</v>
      </c>
      <c r="AA8" s="4">
        <v>11.24</v>
      </c>
      <c r="AB8" s="5">
        <v>0.05</v>
      </c>
      <c r="AC8" s="4">
        <v>98.5</v>
      </c>
    </row>
    <row r="9" spans="1:29" x14ac:dyDescent="0.25">
      <c r="A9" t="s">
        <v>45</v>
      </c>
      <c r="B9" s="4">
        <v>2000</v>
      </c>
      <c r="C9" s="5">
        <v>105</v>
      </c>
      <c r="D9" s="4">
        <v>114.8</v>
      </c>
      <c r="E9" s="4">
        <v>108.7</v>
      </c>
      <c r="F9" s="4">
        <v>29</v>
      </c>
      <c r="G9" s="4">
        <v>22</v>
      </c>
      <c r="H9" s="5">
        <v>105.01</v>
      </c>
      <c r="I9" s="6">
        <v>6.16</v>
      </c>
      <c r="J9" s="5">
        <v>14.49</v>
      </c>
      <c r="K9" s="5"/>
      <c r="L9" s="7">
        <v>0.28000000000000003</v>
      </c>
      <c r="N9" s="4">
        <v>111.7</v>
      </c>
      <c r="O9" s="4">
        <v>114.4</v>
      </c>
      <c r="P9" s="4">
        <v>26</v>
      </c>
      <c r="Q9" s="4">
        <v>29</v>
      </c>
      <c r="R9" s="4">
        <v>30</v>
      </c>
      <c r="S9" s="4"/>
      <c r="T9" s="4">
        <v>160.4</v>
      </c>
      <c r="U9" s="5">
        <v>5.0999999999999997E-2</v>
      </c>
      <c r="V9" s="4">
        <v>102</v>
      </c>
      <c r="W9" s="4">
        <v>405</v>
      </c>
      <c r="X9" s="4">
        <v>56.26</v>
      </c>
      <c r="Y9" s="4">
        <v>279</v>
      </c>
      <c r="Z9" s="4">
        <v>80</v>
      </c>
      <c r="AA9" s="4">
        <v>11.34</v>
      </c>
      <c r="AB9" s="5">
        <v>0.04</v>
      </c>
      <c r="AC9" s="4">
        <v>98.5</v>
      </c>
    </row>
    <row r="10" spans="1:29" x14ac:dyDescent="0.25">
      <c r="A10" s="3" t="s">
        <v>46</v>
      </c>
      <c r="B10" s="4">
        <f>AVERAGE(B4:B9)</f>
        <v>2000</v>
      </c>
      <c r="C10" s="4">
        <f t="shared" ref="C10:L10" si="0">AVERAGE(C4:C9)</f>
        <v>105</v>
      </c>
      <c r="D10" s="4">
        <f t="shared" si="0"/>
        <v>114.98333333333333</v>
      </c>
      <c r="E10" s="4">
        <f t="shared" si="0"/>
        <v>108.96666666666668</v>
      </c>
      <c r="F10" s="4">
        <f t="shared" si="0"/>
        <v>29</v>
      </c>
      <c r="G10" s="4">
        <f t="shared" si="0"/>
        <v>22</v>
      </c>
      <c r="H10" s="4">
        <f t="shared" si="0"/>
        <v>105.00166666666667</v>
      </c>
      <c r="I10" s="4">
        <f t="shared" si="0"/>
        <v>6.16</v>
      </c>
      <c r="J10" s="4">
        <f t="shared" si="0"/>
        <v>14.486666666666666</v>
      </c>
      <c r="K10" s="5">
        <f>MAX(J4:J9)-MIN(J4:J9)</f>
        <v>9.9999999999997868E-3</v>
      </c>
      <c r="L10" s="7">
        <f t="shared" si="0"/>
        <v>0.28008333333333335</v>
      </c>
      <c r="N10" s="4">
        <f>AVERAGE(N4:N9)</f>
        <v>111.60000000000001</v>
      </c>
      <c r="O10" s="4">
        <f t="shared" ref="O10:AC10" si="1">AVERAGE(O4:O9)</f>
        <v>114.5</v>
      </c>
      <c r="P10" s="4">
        <f t="shared" si="1"/>
        <v>25.966666666666665</v>
      </c>
      <c r="Q10" s="4">
        <f t="shared" si="1"/>
        <v>29</v>
      </c>
      <c r="R10" s="4">
        <f t="shared" si="1"/>
        <v>30</v>
      </c>
      <c r="S10" s="5">
        <f>MAX(R4:R9)-MIN(R4:R9)</f>
        <v>0</v>
      </c>
      <c r="T10" s="4">
        <f t="shared" si="1"/>
        <v>158.96666666666667</v>
      </c>
      <c r="U10" s="4">
        <f t="shared" si="1"/>
        <v>4.9833333333333334E-2</v>
      </c>
      <c r="V10" s="4">
        <f t="shared" si="1"/>
        <v>102</v>
      </c>
      <c r="W10" s="4">
        <f t="shared" si="1"/>
        <v>405</v>
      </c>
      <c r="X10" s="4">
        <f t="shared" si="1"/>
        <v>56.24</v>
      </c>
      <c r="Y10" s="4">
        <f t="shared" si="1"/>
        <v>278.5</v>
      </c>
      <c r="Z10" s="4">
        <f t="shared" si="1"/>
        <v>80</v>
      </c>
      <c r="AA10" s="4">
        <f t="shared" si="1"/>
        <v>11.381666666666668</v>
      </c>
      <c r="AB10" s="4">
        <f t="shared" si="1"/>
        <v>4.8333333333333332E-2</v>
      </c>
      <c r="AC10" s="4">
        <f t="shared" si="1"/>
        <v>98.5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7.5277265270899815E-5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9">
        <f>_xlfn.STDEV.S(L4:L9)/AVERAGE(L4:L9)</f>
        <v>2.6876738567414393E-4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53" t="s">
        <v>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N13" s="53" t="s">
        <v>1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</v>
      </c>
      <c r="C16" s="5">
        <v>105</v>
      </c>
      <c r="D16" s="4">
        <v>65.2</v>
      </c>
      <c r="E16" s="4">
        <v>65</v>
      </c>
      <c r="F16" s="4">
        <v>29</v>
      </c>
      <c r="G16" s="4">
        <v>22</v>
      </c>
      <c r="H16" s="5">
        <v>105.01</v>
      </c>
      <c r="I16" s="6">
        <v>6.4509999999999996</v>
      </c>
      <c r="J16" s="5">
        <v>14.49</v>
      </c>
      <c r="K16" s="5"/>
      <c r="L16" s="7">
        <v>0.29349999999999998</v>
      </c>
      <c r="N16" s="4">
        <v>57.1</v>
      </c>
      <c r="O16" s="4">
        <v>70.7</v>
      </c>
      <c r="P16" s="4">
        <v>26.1</v>
      </c>
      <c r="Q16" s="4">
        <v>30</v>
      </c>
      <c r="R16" s="4">
        <v>30</v>
      </c>
      <c r="S16" s="4"/>
      <c r="T16" s="4">
        <v>56.9</v>
      </c>
      <c r="U16" s="5">
        <v>5.0999999999999997E-2</v>
      </c>
      <c r="V16" s="4">
        <v>101</v>
      </c>
      <c r="W16" s="4">
        <v>405</v>
      </c>
      <c r="X16" s="4">
        <v>56.16</v>
      </c>
      <c r="Y16" s="4">
        <v>546</v>
      </c>
      <c r="Z16" s="4">
        <v>80</v>
      </c>
      <c r="AA16" s="4">
        <v>11.45</v>
      </c>
      <c r="AB16" s="5">
        <v>0.04</v>
      </c>
      <c r="AC16" s="4">
        <v>98.4</v>
      </c>
    </row>
    <row r="17" spans="1:29" x14ac:dyDescent="0.25">
      <c r="A17" t="s">
        <v>41</v>
      </c>
      <c r="B17" s="4">
        <v>2000</v>
      </c>
      <c r="C17" s="5">
        <v>105</v>
      </c>
      <c r="D17" s="4">
        <v>65</v>
      </c>
      <c r="E17" s="4">
        <v>65</v>
      </c>
      <c r="F17" s="4">
        <v>29</v>
      </c>
      <c r="G17" s="4">
        <v>22</v>
      </c>
      <c r="H17" s="5">
        <v>104.99</v>
      </c>
      <c r="I17" s="6">
        <v>6.452</v>
      </c>
      <c r="J17" s="5">
        <v>14.49</v>
      </c>
      <c r="K17" s="5"/>
      <c r="L17" s="7">
        <v>0.29330000000000001</v>
      </c>
      <c r="N17" s="4">
        <v>56.8</v>
      </c>
      <c r="O17" s="4">
        <v>70.599999999999994</v>
      </c>
      <c r="P17" s="4">
        <v>26.1</v>
      </c>
      <c r="Q17" s="4">
        <v>30</v>
      </c>
      <c r="R17" s="4">
        <v>30</v>
      </c>
      <c r="S17" s="4"/>
      <c r="T17" s="4">
        <v>56.6</v>
      </c>
      <c r="U17" s="5">
        <v>0.05</v>
      </c>
      <c r="V17" s="4">
        <v>101</v>
      </c>
      <c r="W17" s="4">
        <v>405</v>
      </c>
      <c r="X17" s="4">
        <v>56.13</v>
      </c>
      <c r="Y17" s="4">
        <v>547</v>
      </c>
      <c r="Z17" s="4">
        <v>80</v>
      </c>
      <c r="AA17" s="4">
        <v>11.42</v>
      </c>
      <c r="AB17" s="5">
        <v>0.04</v>
      </c>
      <c r="AC17" s="4">
        <v>98.4</v>
      </c>
    </row>
    <row r="18" spans="1:29" x14ac:dyDescent="0.25">
      <c r="A18" t="s">
        <v>42</v>
      </c>
      <c r="B18" s="4">
        <v>2000</v>
      </c>
      <c r="C18" s="5">
        <v>105</v>
      </c>
      <c r="D18" s="4">
        <v>64.8</v>
      </c>
      <c r="E18" s="4">
        <v>64.900000000000006</v>
      </c>
      <c r="F18" s="4">
        <v>29</v>
      </c>
      <c r="G18" s="4">
        <v>22</v>
      </c>
      <c r="H18" s="5">
        <v>105</v>
      </c>
      <c r="I18" s="6">
        <v>6.4509999999999996</v>
      </c>
      <c r="J18" s="5">
        <v>14.49</v>
      </c>
      <c r="K18" s="5"/>
      <c r="L18" s="7">
        <v>0.29330000000000001</v>
      </c>
      <c r="N18" s="4">
        <v>56.8</v>
      </c>
      <c r="O18" s="4">
        <v>70.599999999999994</v>
      </c>
      <c r="P18" s="4">
        <v>25.9</v>
      </c>
      <c r="Q18" s="4">
        <v>30</v>
      </c>
      <c r="R18" s="4">
        <v>30</v>
      </c>
      <c r="S18" s="4"/>
      <c r="T18" s="4">
        <v>56.6</v>
      </c>
      <c r="U18" s="5">
        <v>5.1999999999999998E-2</v>
      </c>
      <c r="V18" s="4">
        <v>101</v>
      </c>
      <c r="W18" s="4">
        <v>405</v>
      </c>
      <c r="X18" s="4">
        <v>56.19</v>
      </c>
      <c r="Y18" s="4">
        <v>546</v>
      </c>
      <c r="Z18" s="4">
        <v>80</v>
      </c>
      <c r="AA18" s="4">
        <v>11.22</v>
      </c>
      <c r="AB18" s="5">
        <v>0.04</v>
      </c>
      <c r="AC18" s="4">
        <v>98.3</v>
      </c>
    </row>
    <row r="19" spans="1:29" x14ac:dyDescent="0.25">
      <c r="A19" t="s">
        <v>43</v>
      </c>
      <c r="B19" s="4">
        <v>2000</v>
      </c>
      <c r="C19" s="5">
        <v>105</v>
      </c>
      <c r="D19" s="4">
        <v>65</v>
      </c>
      <c r="E19" s="4">
        <v>65</v>
      </c>
      <c r="F19" s="4">
        <v>29</v>
      </c>
      <c r="G19" s="4">
        <v>22</v>
      </c>
      <c r="H19" s="5">
        <v>105</v>
      </c>
      <c r="I19" s="6">
        <v>6.4489999999999998</v>
      </c>
      <c r="J19" s="5">
        <v>14.49</v>
      </c>
      <c r="K19" s="5"/>
      <c r="L19" s="7">
        <v>0.29339999999999999</v>
      </c>
      <c r="N19" s="4">
        <v>57</v>
      </c>
      <c r="O19" s="4">
        <v>70.8</v>
      </c>
      <c r="P19" s="4">
        <v>26</v>
      </c>
      <c r="Q19" s="4">
        <v>30</v>
      </c>
      <c r="R19" s="4">
        <v>30</v>
      </c>
      <c r="S19" s="4"/>
      <c r="T19" s="4">
        <v>56.7</v>
      </c>
      <c r="U19" s="5">
        <v>0.05</v>
      </c>
      <c r="V19" s="4">
        <v>101</v>
      </c>
      <c r="W19" s="4">
        <v>405</v>
      </c>
      <c r="X19" s="4">
        <v>56.18</v>
      </c>
      <c r="Y19" s="4">
        <v>546</v>
      </c>
      <c r="Z19" s="4">
        <v>80</v>
      </c>
      <c r="AA19" s="4">
        <v>11.58</v>
      </c>
      <c r="AB19" s="5">
        <v>0.03</v>
      </c>
      <c r="AC19" s="4">
        <v>98.4</v>
      </c>
    </row>
    <row r="20" spans="1:29" x14ac:dyDescent="0.25">
      <c r="A20" t="s">
        <v>44</v>
      </c>
      <c r="B20" s="4">
        <v>2000</v>
      </c>
      <c r="C20" s="5">
        <v>105</v>
      </c>
      <c r="D20" s="4">
        <v>65</v>
      </c>
      <c r="E20" s="4">
        <v>65.099999999999994</v>
      </c>
      <c r="F20" s="4">
        <v>29</v>
      </c>
      <c r="G20" s="4">
        <v>22</v>
      </c>
      <c r="H20" s="5">
        <v>105</v>
      </c>
      <c r="I20" s="6">
        <v>6.444</v>
      </c>
      <c r="J20" s="5">
        <v>14.49</v>
      </c>
      <c r="K20" s="5"/>
      <c r="L20" s="7">
        <v>0.29310000000000003</v>
      </c>
      <c r="N20" s="4">
        <v>56.9</v>
      </c>
      <c r="O20" s="4">
        <v>70.8</v>
      </c>
      <c r="P20" s="4">
        <v>26</v>
      </c>
      <c r="Q20" s="4">
        <v>30</v>
      </c>
      <c r="R20" s="4">
        <v>30</v>
      </c>
      <c r="S20" s="4"/>
      <c r="T20" s="4">
        <v>56.7</v>
      </c>
      <c r="U20" s="5">
        <v>5.0999999999999997E-2</v>
      </c>
      <c r="V20" s="4">
        <v>101</v>
      </c>
      <c r="W20" s="4">
        <v>405</v>
      </c>
      <c r="X20" s="4">
        <v>56.2</v>
      </c>
      <c r="Y20" s="4">
        <v>546</v>
      </c>
      <c r="Z20" s="4">
        <v>80</v>
      </c>
      <c r="AA20" s="4">
        <v>11.41</v>
      </c>
      <c r="AB20" s="5">
        <v>0.03</v>
      </c>
      <c r="AC20" s="4">
        <v>98.4</v>
      </c>
    </row>
    <row r="21" spans="1:29" x14ac:dyDescent="0.25">
      <c r="A21" t="s">
        <v>45</v>
      </c>
      <c r="B21" s="4">
        <v>2000</v>
      </c>
      <c r="C21" s="5">
        <v>105</v>
      </c>
      <c r="D21" s="4">
        <v>65.2</v>
      </c>
      <c r="E21" s="4">
        <v>65.2</v>
      </c>
      <c r="F21" s="4">
        <v>29</v>
      </c>
      <c r="G21" s="4">
        <v>22</v>
      </c>
      <c r="H21" s="5">
        <v>105</v>
      </c>
      <c r="I21" s="6">
        <v>6.4450000000000003</v>
      </c>
      <c r="J21" s="5">
        <v>14.5</v>
      </c>
      <c r="K21" s="5"/>
      <c r="L21" s="7">
        <v>0.29299999999999998</v>
      </c>
      <c r="N21" s="4">
        <v>57</v>
      </c>
      <c r="O21" s="4">
        <v>70.8</v>
      </c>
      <c r="P21" s="4">
        <v>26.2</v>
      </c>
      <c r="Q21" s="4">
        <v>31</v>
      </c>
      <c r="R21" s="4">
        <v>30</v>
      </c>
      <c r="S21" s="4"/>
      <c r="T21" s="4">
        <v>56.8</v>
      </c>
      <c r="U21" s="5">
        <v>5.0999999999999997E-2</v>
      </c>
      <c r="V21" s="4">
        <v>101</v>
      </c>
      <c r="W21" s="4">
        <v>405</v>
      </c>
      <c r="X21" s="4">
        <v>56.17</v>
      </c>
      <c r="Y21" s="4">
        <v>544</v>
      </c>
      <c r="Z21" s="4">
        <v>80</v>
      </c>
      <c r="AA21" s="4">
        <v>11.22</v>
      </c>
      <c r="AB21" s="5">
        <v>0.03</v>
      </c>
      <c r="AC21" s="4">
        <v>98.3</v>
      </c>
    </row>
    <row r="22" spans="1:29" x14ac:dyDescent="0.25">
      <c r="A22" s="3" t="s">
        <v>46</v>
      </c>
      <c r="B22" s="4">
        <f>AVERAGE(B16:B21)</f>
        <v>2000</v>
      </c>
      <c r="C22" s="4">
        <f t="shared" ref="C22:L22" si="2">AVERAGE(C16:C21)</f>
        <v>105</v>
      </c>
      <c r="D22" s="4">
        <f t="shared" si="2"/>
        <v>65.033333333333331</v>
      </c>
      <c r="E22" s="4">
        <f t="shared" si="2"/>
        <v>65.033333333333331</v>
      </c>
      <c r="F22" s="4">
        <f t="shared" si="2"/>
        <v>29</v>
      </c>
      <c r="G22" s="4">
        <f t="shared" si="2"/>
        <v>22</v>
      </c>
      <c r="H22" s="4">
        <f t="shared" si="2"/>
        <v>105</v>
      </c>
      <c r="I22" s="4">
        <f t="shared" si="2"/>
        <v>6.448666666666667</v>
      </c>
      <c r="J22" s="4">
        <f t="shared" si="2"/>
        <v>14.491666666666667</v>
      </c>
      <c r="K22" s="5">
        <f>MAX(J16:J21)-MIN(J16:J21)</f>
        <v>9.9999999999997868E-3</v>
      </c>
      <c r="L22" s="7">
        <f t="shared" si="2"/>
        <v>0.29326666666666668</v>
      </c>
      <c r="N22" s="4">
        <f>AVERAGE(N16:N21)</f>
        <v>56.93333333333333</v>
      </c>
      <c r="O22" s="4">
        <f t="shared" ref="O22:AC22" si="3">AVERAGE(O16:O21)</f>
        <v>70.716666666666669</v>
      </c>
      <c r="P22" s="4">
        <f t="shared" si="3"/>
        <v>26.049999999999997</v>
      </c>
      <c r="Q22" s="4">
        <f t="shared" si="3"/>
        <v>30.166666666666668</v>
      </c>
      <c r="R22" s="4">
        <f t="shared" si="3"/>
        <v>30</v>
      </c>
      <c r="S22" s="5">
        <f>MAX(R16:R21)-MIN(R16:R21)</f>
        <v>0</v>
      </c>
      <c r="T22" s="4">
        <f t="shared" si="3"/>
        <v>56.716666666666669</v>
      </c>
      <c r="U22" s="4">
        <f t="shared" si="3"/>
        <v>5.0833333333333335E-2</v>
      </c>
      <c r="V22" s="4">
        <f t="shared" si="3"/>
        <v>101</v>
      </c>
      <c r="W22" s="4">
        <f t="shared" si="3"/>
        <v>405</v>
      </c>
      <c r="X22" s="4">
        <f t="shared" si="3"/>
        <v>56.171666666666674</v>
      </c>
      <c r="Y22" s="4">
        <f t="shared" si="3"/>
        <v>545.83333333333337</v>
      </c>
      <c r="Z22" s="4">
        <f t="shared" si="3"/>
        <v>80</v>
      </c>
      <c r="AA22" s="4">
        <f t="shared" si="3"/>
        <v>11.383333333333333</v>
      </c>
      <c r="AB22" s="4">
        <f t="shared" si="3"/>
        <v>3.4999999999999996E-2</v>
      </c>
      <c r="AC22" s="4">
        <f t="shared" si="3"/>
        <v>98.36666666666666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1.8618986725024795E-4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9">
        <f>_xlfn.STDEV.S(L16:L21)/AVERAGE(L16:L21)</f>
        <v>6.3488247527931788E-4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53" t="s">
        <v>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N25" s="53" t="s">
        <v>1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</v>
      </c>
      <c r="C28" s="5">
        <v>105</v>
      </c>
      <c r="D28" s="4">
        <v>114.8</v>
      </c>
      <c r="E28" s="4">
        <v>109</v>
      </c>
      <c r="F28" s="4">
        <v>29</v>
      </c>
      <c r="G28" s="4">
        <v>22</v>
      </c>
      <c r="H28" s="5">
        <v>105.01</v>
      </c>
      <c r="I28" s="6">
        <v>4.6459999999999999</v>
      </c>
      <c r="J28" s="5">
        <v>14.48</v>
      </c>
      <c r="K28" s="5"/>
      <c r="L28" s="7">
        <v>0.28149999999999997</v>
      </c>
      <c r="N28" s="4">
        <v>114</v>
      </c>
      <c r="O28" s="4">
        <v>113.8</v>
      </c>
      <c r="P28" s="4">
        <v>26</v>
      </c>
      <c r="Q28" s="4">
        <v>32</v>
      </c>
      <c r="R28" s="4">
        <v>30</v>
      </c>
      <c r="S28" s="4"/>
      <c r="T28" s="4">
        <v>163.6</v>
      </c>
      <c r="U28" s="5">
        <v>0.05</v>
      </c>
      <c r="V28" s="4">
        <v>102</v>
      </c>
      <c r="W28" s="4">
        <v>406</v>
      </c>
      <c r="X28" s="4">
        <v>57.86</v>
      </c>
      <c r="Y28" s="4">
        <v>237</v>
      </c>
      <c r="Z28" s="4">
        <v>80</v>
      </c>
      <c r="AA28" s="4">
        <v>11.38</v>
      </c>
      <c r="AB28" s="5">
        <v>0.04</v>
      </c>
      <c r="AC28" s="4">
        <v>98.2</v>
      </c>
    </row>
    <row r="29" spans="1:29" x14ac:dyDescent="0.25">
      <c r="A29" t="s">
        <v>41</v>
      </c>
      <c r="B29" s="4">
        <v>1500</v>
      </c>
      <c r="C29" s="5">
        <v>105</v>
      </c>
      <c r="D29" s="4">
        <v>115.2</v>
      </c>
      <c r="E29" s="4">
        <v>109</v>
      </c>
      <c r="F29" s="4">
        <v>29</v>
      </c>
      <c r="G29" s="4">
        <v>22</v>
      </c>
      <c r="H29" s="5">
        <v>104.99</v>
      </c>
      <c r="I29" s="6">
        <v>4.6520000000000001</v>
      </c>
      <c r="J29" s="5">
        <v>14.48</v>
      </c>
      <c r="K29" s="5"/>
      <c r="L29" s="7">
        <v>0.28199999999999997</v>
      </c>
      <c r="N29" s="4">
        <v>114.1</v>
      </c>
      <c r="O29" s="4">
        <v>114</v>
      </c>
      <c r="P29" s="4">
        <v>26</v>
      </c>
      <c r="Q29" s="4">
        <v>32</v>
      </c>
      <c r="R29" s="4">
        <v>30</v>
      </c>
      <c r="S29" s="4"/>
      <c r="T29" s="4">
        <v>162.30000000000001</v>
      </c>
      <c r="U29" s="5">
        <v>5.0999999999999997E-2</v>
      </c>
      <c r="V29" s="4">
        <v>102</v>
      </c>
      <c r="W29" s="4">
        <v>405</v>
      </c>
      <c r="X29" s="4">
        <v>57.84</v>
      </c>
      <c r="Y29" s="4">
        <v>238</v>
      </c>
      <c r="Z29" s="4">
        <v>80</v>
      </c>
      <c r="AA29" s="4">
        <v>11.18</v>
      </c>
      <c r="AB29" s="5">
        <v>0.04</v>
      </c>
      <c r="AC29" s="4">
        <v>98.3</v>
      </c>
    </row>
    <row r="30" spans="1:29" x14ac:dyDescent="0.25">
      <c r="A30" t="s">
        <v>42</v>
      </c>
      <c r="B30" s="4">
        <v>1500</v>
      </c>
      <c r="C30" s="5">
        <v>105</v>
      </c>
      <c r="D30" s="4">
        <v>115</v>
      </c>
      <c r="E30" s="4">
        <v>109.1</v>
      </c>
      <c r="F30" s="4">
        <v>29</v>
      </c>
      <c r="G30" s="4">
        <v>22</v>
      </c>
      <c r="H30" s="5">
        <v>105</v>
      </c>
      <c r="I30" s="6">
        <v>4.649</v>
      </c>
      <c r="J30" s="5">
        <v>14.48</v>
      </c>
      <c r="K30" s="5"/>
      <c r="L30" s="7">
        <v>0.28210000000000002</v>
      </c>
      <c r="N30" s="4">
        <v>113.5</v>
      </c>
      <c r="O30" s="4">
        <v>113.6</v>
      </c>
      <c r="P30" s="4">
        <v>26</v>
      </c>
      <c r="Q30" s="4">
        <v>32</v>
      </c>
      <c r="R30" s="4">
        <v>30</v>
      </c>
      <c r="S30" s="4"/>
      <c r="T30" s="4">
        <v>162.6</v>
      </c>
      <c r="U30" s="5">
        <v>0.05</v>
      </c>
      <c r="V30" s="4">
        <v>102</v>
      </c>
      <c r="W30" s="4">
        <v>405</v>
      </c>
      <c r="X30" s="4">
        <v>57.83</v>
      </c>
      <c r="Y30" s="4">
        <v>237</v>
      </c>
      <c r="Z30" s="4">
        <v>80</v>
      </c>
      <c r="AA30" s="4">
        <v>11.58</v>
      </c>
      <c r="AB30" s="5">
        <v>0.04</v>
      </c>
      <c r="AC30" s="4">
        <v>98.3</v>
      </c>
    </row>
    <row r="31" spans="1:29" x14ac:dyDescent="0.25">
      <c r="A31" t="s">
        <v>43</v>
      </c>
      <c r="B31" s="4">
        <v>1500</v>
      </c>
      <c r="C31" s="5">
        <v>105</v>
      </c>
      <c r="D31" s="4">
        <v>114.9</v>
      </c>
      <c r="E31" s="4">
        <v>108.8</v>
      </c>
      <c r="F31" s="4">
        <v>29</v>
      </c>
      <c r="G31" s="4">
        <v>22</v>
      </c>
      <c r="H31" s="5">
        <v>104.99</v>
      </c>
      <c r="I31" s="6">
        <v>4.649</v>
      </c>
      <c r="J31" s="5">
        <v>14.49</v>
      </c>
      <c r="K31" s="5"/>
      <c r="L31" s="7">
        <v>0.28189999999999998</v>
      </c>
      <c r="N31" s="4">
        <v>114.5</v>
      </c>
      <c r="O31" s="4">
        <v>114.2</v>
      </c>
      <c r="P31" s="4">
        <v>26</v>
      </c>
      <c r="Q31" s="4">
        <v>32</v>
      </c>
      <c r="R31" s="4">
        <v>30</v>
      </c>
      <c r="S31" s="4"/>
      <c r="T31" s="4">
        <v>165.7</v>
      </c>
      <c r="U31" s="5">
        <v>5.0999999999999997E-2</v>
      </c>
      <c r="V31" s="4">
        <v>102</v>
      </c>
      <c r="W31" s="4">
        <v>405</v>
      </c>
      <c r="X31" s="4">
        <v>57.86</v>
      </c>
      <c r="Y31" s="4">
        <v>237</v>
      </c>
      <c r="Z31" s="4">
        <v>80</v>
      </c>
      <c r="AA31" s="4">
        <v>11.44</v>
      </c>
      <c r="AB31" s="5">
        <v>0.04</v>
      </c>
      <c r="AC31" s="4">
        <v>98.2</v>
      </c>
    </row>
    <row r="32" spans="1:29" x14ac:dyDescent="0.25">
      <c r="A32" t="s">
        <v>44</v>
      </c>
      <c r="B32" s="4">
        <v>1500</v>
      </c>
      <c r="C32" s="5">
        <v>105</v>
      </c>
      <c r="D32" s="4">
        <v>115.1</v>
      </c>
      <c r="E32" s="4">
        <v>109</v>
      </c>
      <c r="F32" s="4">
        <v>29</v>
      </c>
      <c r="G32" s="4">
        <v>22</v>
      </c>
      <c r="H32" s="5">
        <v>105.01</v>
      </c>
      <c r="I32" s="6">
        <v>4.6449999999999996</v>
      </c>
      <c r="J32" s="5">
        <v>14.49</v>
      </c>
      <c r="K32" s="5"/>
      <c r="L32" s="7">
        <v>0.28160000000000002</v>
      </c>
      <c r="N32" s="4">
        <v>113.3</v>
      </c>
      <c r="O32" s="4">
        <v>114.3</v>
      </c>
      <c r="P32" s="4">
        <v>26.1</v>
      </c>
      <c r="Q32" s="4">
        <v>32</v>
      </c>
      <c r="R32" s="4">
        <v>30</v>
      </c>
      <c r="S32" s="4"/>
      <c r="T32" s="4">
        <v>163.9</v>
      </c>
      <c r="U32" s="5">
        <v>0.05</v>
      </c>
      <c r="V32" s="4">
        <v>102</v>
      </c>
      <c r="W32" s="4">
        <v>405</v>
      </c>
      <c r="X32" s="4">
        <v>57.83</v>
      </c>
      <c r="Y32" s="4">
        <v>238</v>
      </c>
      <c r="Z32" s="4">
        <v>80</v>
      </c>
      <c r="AA32" s="4">
        <v>11.09</v>
      </c>
      <c r="AB32" s="5">
        <v>0.03</v>
      </c>
      <c r="AC32" s="4">
        <v>98.3</v>
      </c>
    </row>
    <row r="33" spans="1:29" x14ac:dyDescent="0.25">
      <c r="A33" t="s">
        <v>45</v>
      </c>
      <c r="B33" s="4">
        <v>1500</v>
      </c>
      <c r="C33" s="5">
        <v>105</v>
      </c>
      <c r="D33" s="4">
        <v>114.9</v>
      </c>
      <c r="E33" s="4">
        <v>109</v>
      </c>
      <c r="F33" s="4">
        <v>29</v>
      </c>
      <c r="G33" s="4">
        <v>22</v>
      </c>
      <c r="H33" s="5">
        <v>105.01</v>
      </c>
      <c r="I33" s="6">
        <v>4.6470000000000002</v>
      </c>
      <c r="J33" s="5">
        <v>14.49</v>
      </c>
      <c r="K33" s="5"/>
      <c r="L33" s="7">
        <v>0.28160000000000002</v>
      </c>
      <c r="N33" s="4">
        <v>114.1</v>
      </c>
      <c r="O33" s="4">
        <v>113.9</v>
      </c>
      <c r="P33" s="4">
        <v>25.8</v>
      </c>
      <c r="Q33" s="4">
        <v>32</v>
      </c>
      <c r="R33" s="4">
        <v>30</v>
      </c>
      <c r="S33" s="4"/>
      <c r="T33" s="4">
        <v>165.3</v>
      </c>
      <c r="U33" s="5">
        <v>0.05</v>
      </c>
      <c r="V33" s="4">
        <v>102</v>
      </c>
      <c r="W33" s="4">
        <v>405</v>
      </c>
      <c r="X33" s="4">
        <v>57.82</v>
      </c>
      <c r="Y33" s="4">
        <v>237</v>
      </c>
      <c r="Z33" s="4">
        <v>80</v>
      </c>
      <c r="AA33" s="4">
        <v>11.45</v>
      </c>
      <c r="AB33" s="5">
        <v>0.04</v>
      </c>
      <c r="AC33" s="4">
        <v>98.3</v>
      </c>
    </row>
    <row r="34" spans="1:29" x14ac:dyDescent="0.25">
      <c r="A34" s="3" t="s">
        <v>46</v>
      </c>
      <c r="B34" s="4">
        <f>AVERAGE(B28:B33)</f>
        <v>1500</v>
      </c>
      <c r="C34" s="4">
        <f t="shared" ref="C34:L34" si="4">AVERAGE(C28:C33)</f>
        <v>105</v>
      </c>
      <c r="D34" s="4">
        <f t="shared" si="4"/>
        <v>114.98333333333333</v>
      </c>
      <c r="E34" s="4">
        <f t="shared" si="4"/>
        <v>108.98333333333335</v>
      </c>
      <c r="F34" s="4">
        <f t="shared" si="4"/>
        <v>29</v>
      </c>
      <c r="G34" s="4">
        <f t="shared" si="4"/>
        <v>22</v>
      </c>
      <c r="H34" s="4">
        <f t="shared" si="4"/>
        <v>105.00166666666667</v>
      </c>
      <c r="I34" s="4">
        <f t="shared" si="4"/>
        <v>4.6479999999999997</v>
      </c>
      <c r="J34" s="4">
        <f t="shared" si="4"/>
        <v>14.484999999999999</v>
      </c>
      <c r="K34" s="5">
        <f>MAX(J28:J33)-MIN(J28:J33)</f>
        <v>9.9999999999997868E-3</v>
      </c>
      <c r="L34" s="7">
        <f t="shared" si="4"/>
        <v>0.28178333333333333</v>
      </c>
      <c r="N34" s="4">
        <f>AVERAGE(N28:N33)</f>
        <v>113.91666666666667</v>
      </c>
      <c r="O34" s="4">
        <f t="shared" ref="O34:AC34" si="5">AVERAGE(O28:O33)</f>
        <v>113.96666666666665</v>
      </c>
      <c r="P34" s="4">
        <f t="shared" si="5"/>
        <v>25.983333333333334</v>
      </c>
      <c r="Q34" s="4">
        <f t="shared" si="5"/>
        <v>32</v>
      </c>
      <c r="R34" s="4">
        <f t="shared" si="5"/>
        <v>30</v>
      </c>
      <c r="S34" s="5">
        <f>MAX(R28:R33)-MIN(R28:R33)</f>
        <v>0</v>
      </c>
      <c r="T34" s="4">
        <f t="shared" si="5"/>
        <v>163.9</v>
      </c>
      <c r="U34" s="4">
        <f t="shared" si="5"/>
        <v>5.0333333333333334E-2</v>
      </c>
      <c r="V34" s="4">
        <f t="shared" si="5"/>
        <v>102</v>
      </c>
      <c r="W34" s="4">
        <f t="shared" si="5"/>
        <v>405.16666666666669</v>
      </c>
      <c r="X34" s="4">
        <f t="shared" si="5"/>
        <v>57.839999999999996</v>
      </c>
      <c r="Y34" s="4">
        <f t="shared" si="5"/>
        <v>237.33333333333334</v>
      </c>
      <c r="Z34" s="4">
        <f t="shared" si="5"/>
        <v>80</v>
      </c>
      <c r="AA34" s="4">
        <f t="shared" si="5"/>
        <v>11.353333333333333</v>
      </c>
      <c r="AB34" s="4">
        <f t="shared" si="5"/>
        <v>3.8333333333333337E-2</v>
      </c>
      <c r="AC34" s="4">
        <f t="shared" si="5"/>
        <v>98.266666666666666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2.4832774042918846E-4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9">
        <f>_xlfn.STDEV.S(L28:L33)/AVERAGE(L28:L33)</f>
        <v>8.8127192439529825E-4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53" t="s">
        <v>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N37" s="53" t="s">
        <v>1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695</v>
      </c>
      <c r="C40" s="5">
        <v>20</v>
      </c>
      <c r="D40" s="4">
        <v>115.1</v>
      </c>
      <c r="E40" s="4">
        <v>109.2</v>
      </c>
      <c r="F40" s="4">
        <v>29</v>
      </c>
      <c r="G40" s="4">
        <v>22</v>
      </c>
      <c r="H40" s="5">
        <v>103.99</v>
      </c>
      <c r="I40" s="6">
        <v>1.018</v>
      </c>
      <c r="J40" s="5">
        <v>14.49</v>
      </c>
      <c r="K40" s="5"/>
      <c r="L40" s="7">
        <v>0.69730000000000003</v>
      </c>
      <c r="N40" s="4">
        <v>116.6</v>
      </c>
      <c r="O40" s="4">
        <v>111.7</v>
      </c>
      <c r="P40" s="4">
        <v>26</v>
      </c>
      <c r="Q40" s="4">
        <v>32</v>
      </c>
      <c r="R40" s="4">
        <v>29</v>
      </c>
      <c r="S40" s="4"/>
      <c r="T40" s="4">
        <v>169.5</v>
      </c>
      <c r="U40" s="5">
        <v>0.05</v>
      </c>
      <c r="V40" s="4">
        <v>106</v>
      </c>
      <c r="W40" s="4">
        <v>406</v>
      </c>
      <c r="X40" s="4">
        <v>34.4</v>
      </c>
      <c r="Y40" s="4">
        <v>119</v>
      </c>
      <c r="Z40" s="4">
        <v>80</v>
      </c>
      <c r="AA40" s="4">
        <v>11.2</v>
      </c>
      <c r="AB40" s="5">
        <v>-0.01</v>
      </c>
      <c r="AC40" s="4">
        <v>98.2</v>
      </c>
    </row>
    <row r="41" spans="1:29" x14ac:dyDescent="0.25">
      <c r="A41" t="s">
        <v>41</v>
      </c>
      <c r="B41" s="4">
        <v>695</v>
      </c>
      <c r="C41" s="5">
        <v>20</v>
      </c>
      <c r="D41" s="4">
        <v>115</v>
      </c>
      <c r="E41" s="4">
        <v>109.3</v>
      </c>
      <c r="F41" s="4">
        <v>29</v>
      </c>
      <c r="G41" s="4">
        <v>22</v>
      </c>
      <c r="H41" s="5">
        <v>104</v>
      </c>
      <c r="I41" s="6">
        <v>1.0109999999999999</v>
      </c>
      <c r="J41" s="5">
        <v>14.49</v>
      </c>
      <c r="K41" s="5"/>
      <c r="L41" s="7">
        <v>0.69820000000000004</v>
      </c>
      <c r="N41" s="4">
        <v>116.7</v>
      </c>
      <c r="O41" s="4">
        <v>111.1</v>
      </c>
      <c r="P41" s="4">
        <v>26</v>
      </c>
      <c r="Q41" s="4">
        <v>32</v>
      </c>
      <c r="R41" s="4">
        <v>29</v>
      </c>
      <c r="S41" s="4"/>
      <c r="T41" s="4">
        <v>169.9</v>
      </c>
      <c r="U41" s="5">
        <v>4.9000000000000002E-2</v>
      </c>
      <c r="V41" s="4">
        <v>106</v>
      </c>
      <c r="W41" s="4">
        <v>406</v>
      </c>
      <c r="X41" s="4">
        <v>34.19</v>
      </c>
      <c r="Y41" s="4">
        <v>116</v>
      </c>
      <c r="Z41" s="4">
        <v>80</v>
      </c>
      <c r="AA41" s="4">
        <v>11.45</v>
      </c>
      <c r="AB41" s="5">
        <v>-0.01</v>
      </c>
      <c r="AC41" s="4">
        <v>98.2</v>
      </c>
    </row>
    <row r="42" spans="1:29" x14ac:dyDescent="0.25">
      <c r="A42" t="s">
        <v>42</v>
      </c>
      <c r="B42" s="4">
        <v>695</v>
      </c>
      <c r="C42" s="5">
        <v>20</v>
      </c>
      <c r="D42" s="4">
        <v>115</v>
      </c>
      <c r="E42" s="4">
        <v>108.6</v>
      </c>
      <c r="F42" s="4">
        <v>29</v>
      </c>
      <c r="G42" s="4">
        <v>22</v>
      </c>
      <c r="H42" s="5">
        <v>104.03</v>
      </c>
      <c r="I42" s="6">
        <v>1.014</v>
      </c>
      <c r="J42" s="5">
        <v>14.49</v>
      </c>
      <c r="K42" s="5"/>
      <c r="L42" s="7">
        <v>0.69610000000000005</v>
      </c>
      <c r="N42" s="4">
        <v>117.6</v>
      </c>
      <c r="O42" s="4">
        <v>110.8</v>
      </c>
      <c r="P42" s="4">
        <v>25.9</v>
      </c>
      <c r="Q42" s="4">
        <v>32</v>
      </c>
      <c r="R42" s="4">
        <v>29</v>
      </c>
      <c r="S42" s="4"/>
      <c r="T42" s="4">
        <v>169.6</v>
      </c>
      <c r="U42" s="5">
        <v>0.05</v>
      </c>
      <c r="V42" s="4">
        <v>106</v>
      </c>
      <c r="W42" s="4">
        <v>407</v>
      </c>
      <c r="X42" s="4">
        <v>33.770000000000003</v>
      </c>
      <c r="Y42" s="4">
        <v>124</v>
      </c>
      <c r="Z42" s="4">
        <v>80</v>
      </c>
      <c r="AA42" s="4">
        <v>11.43</v>
      </c>
      <c r="AB42" s="5">
        <v>-0.01</v>
      </c>
      <c r="AC42" s="4">
        <v>98.2</v>
      </c>
    </row>
    <row r="43" spans="1:29" x14ac:dyDescent="0.25">
      <c r="A43" t="s">
        <v>43</v>
      </c>
      <c r="B43" s="4">
        <v>695</v>
      </c>
      <c r="C43" s="5">
        <v>20</v>
      </c>
      <c r="D43" s="4">
        <v>114.8</v>
      </c>
      <c r="E43" s="4">
        <v>108.9</v>
      </c>
      <c r="F43" s="4">
        <v>29</v>
      </c>
      <c r="G43" s="4">
        <v>22</v>
      </c>
      <c r="H43" s="5">
        <v>103.98</v>
      </c>
      <c r="I43" s="6">
        <v>1.0229999999999999</v>
      </c>
      <c r="J43" s="5">
        <v>14.49</v>
      </c>
      <c r="K43" s="5"/>
      <c r="L43" s="7">
        <v>0.7026</v>
      </c>
      <c r="N43" s="4">
        <v>118</v>
      </c>
      <c r="O43" s="4">
        <v>111.4</v>
      </c>
      <c r="P43" s="4">
        <v>25.9</v>
      </c>
      <c r="Q43" s="4">
        <v>32</v>
      </c>
      <c r="R43" s="4">
        <v>29</v>
      </c>
      <c r="S43" s="4"/>
      <c r="T43" s="4">
        <v>172.2</v>
      </c>
      <c r="U43" s="5">
        <v>0.05</v>
      </c>
      <c r="V43" s="4">
        <v>106</v>
      </c>
      <c r="W43" s="4">
        <v>406</v>
      </c>
      <c r="X43" s="4">
        <v>34.32</v>
      </c>
      <c r="Y43" s="4">
        <v>120</v>
      </c>
      <c r="Z43" s="4">
        <v>80</v>
      </c>
      <c r="AA43" s="4">
        <v>11.24</v>
      </c>
      <c r="AB43" s="5">
        <v>-0.01</v>
      </c>
      <c r="AC43" s="4">
        <v>98.2</v>
      </c>
    </row>
    <row r="44" spans="1:29" x14ac:dyDescent="0.25">
      <c r="A44" t="s">
        <v>44</v>
      </c>
      <c r="B44" s="4">
        <v>696</v>
      </c>
      <c r="C44" s="5">
        <v>20</v>
      </c>
      <c r="D44" s="4">
        <v>115.2</v>
      </c>
      <c r="E44" s="4">
        <v>109.5</v>
      </c>
      <c r="F44" s="4">
        <v>29</v>
      </c>
      <c r="G44" s="4">
        <v>22</v>
      </c>
      <c r="H44" s="5">
        <v>104</v>
      </c>
      <c r="I44" s="6">
        <v>1.016</v>
      </c>
      <c r="J44" s="5">
        <v>14.49</v>
      </c>
      <c r="K44" s="5"/>
      <c r="L44" s="7">
        <v>0.69840000000000002</v>
      </c>
      <c r="N44" s="4">
        <v>117.1</v>
      </c>
      <c r="O44" s="4">
        <v>111.5</v>
      </c>
      <c r="P44" s="4">
        <v>26.1</v>
      </c>
      <c r="Q44" s="4">
        <v>32</v>
      </c>
      <c r="R44" s="4">
        <v>29</v>
      </c>
      <c r="S44" s="4"/>
      <c r="T44" s="4">
        <v>169.5</v>
      </c>
      <c r="U44" s="5">
        <v>0.05</v>
      </c>
      <c r="V44" s="4">
        <v>106</v>
      </c>
      <c r="W44" s="4">
        <v>407</v>
      </c>
      <c r="X44" s="4">
        <v>33.770000000000003</v>
      </c>
      <c r="Y44" s="4">
        <v>122</v>
      </c>
      <c r="Z44" s="4">
        <v>80</v>
      </c>
      <c r="AA44" s="4">
        <v>11.31</v>
      </c>
      <c r="AB44" s="5">
        <v>-0.01</v>
      </c>
      <c r="AC44" s="4">
        <v>98.2</v>
      </c>
    </row>
    <row r="45" spans="1:29" x14ac:dyDescent="0.25">
      <c r="A45" t="s">
        <v>45</v>
      </c>
      <c r="B45" s="4">
        <v>695</v>
      </c>
      <c r="C45" s="5">
        <v>20</v>
      </c>
      <c r="D45" s="4">
        <v>114.8</v>
      </c>
      <c r="E45" s="4">
        <v>108.8</v>
      </c>
      <c r="F45" s="4">
        <v>29</v>
      </c>
      <c r="G45" s="4">
        <v>22</v>
      </c>
      <c r="H45" s="5">
        <v>104.01</v>
      </c>
      <c r="I45" s="6">
        <v>1.016</v>
      </c>
      <c r="J45" s="5">
        <v>14.48</v>
      </c>
      <c r="K45" s="5"/>
      <c r="L45" s="7">
        <v>0.69510000000000005</v>
      </c>
      <c r="N45" s="4">
        <v>118</v>
      </c>
      <c r="O45" s="4">
        <v>110.7</v>
      </c>
      <c r="P45" s="4">
        <v>26.1</v>
      </c>
      <c r="Q45" s="4">
        <v>31</v>
      </c>
      <c r="R45" s="4">
        <v>29</v>
      </c>
      <c r="S45" s="4"/>
      <c r="T45" s="4">
        <v>172</v>
      </c>
      <c r="U45" s="5">
        <v>0.05</v>
      </c>
      <c r="V45" s="4">
        <v>106</v>
      </c>
      <c r="W45" s="4">
        <v>406</v>
      </c>
      <c r="X45" s="4">
        <v>34.119999999999997</v>
      </c>
      <c r="Y45" s="4">
        <v>116</v>
      </c>
      <c r="Z45" s="4">
        <v>80</v>
      </c>
      <c r="AA45" s="4">
        <v>11.49</v>
      </c>
      <c r="AB45" s="5">
        <v>-0.01</v>
      </c>
      <c r="AC45" s="4">
        <v>98.3</v>
      </c>
    </row>
    <row r="46" spans="1:29" x14ac:dyDescent="0.25">
      <c r="A46" s="3" t="s">
        <v>46</v>
      </c>
      <c r="B46" s="4">
        <f>AVERAGE(B40:B45)</f>
        <v>695.16666666666663</v>
      </c>
      <c r="C46" s="4">
        <f t="shared" ref="C46:L46" si="6">AVERAGE(C40:C45)</f>
        <v>20</v>
      </c>
      <c r="D46" s="4">
        <f t="shared" si="6"/>
        <v>114.98333333333333</v>
      </c>
      <c r="E46" s="4">
        <f t="shared" si="6"/>
        <v>109.05</v>
      </c>
      <c r="F46" s="4">
        <f t="shared" si="6"/>
        <v>29</v>
      </c>
      <c r="G46" s="4">
        <f t="shared" si="6"/>
        <v>22</v>
      </c>
      <c r="H46" s="4">
        <f t="shared" si="6"/>
        <v>104.00166666666667</v>
      </c>
      <c r="I46" s="4">
        <f t="shared" si="6"/>
        <v>1.0163333333333333</v>
      </c>
      <c r="J46" s="4">
        <f t="shared" si="6"/>
        <v>14.488333333333335</v>
      </c>
      <c r="K46" s="5">
        <f>MAX(J40:J45)-MIN(J40:J45)</f>
        <v>9.9999999999997868E-3</v>
      </c>
      <c r="L46" s="7">
        <f t="shared" si="6"/>
        <v>0.69794999999999996</v>
      </c>
      <c r="N46" s="4">
        <f>AVERAGE(N40:N45)</f>
        <v>117.33333333333333</v>
      </c>
      <c r="O46" s="4">
        <f t="shared" ref="O46:AC46" si="7">AVERAGE(O40:O45)</f>
        <v>111.2</v>
      </c>
      <c r="P46" s="4">
        <f t="shared" si="7"/>
        <v>26</v>
      </c>
      <c r="Q46" s="4">
        <f t="shared" si="7"/>
        <v>31.833333333333332</v>
      </c>
      <c r="R46" s="4">
        <f t="shared" si="7"/>
        <v>29</v>
      </c>
      <c r="S46" s="5">
        <f>MAX(R40:R45)-MIN(R40:R45)</f>
        <v>0</v>
      </c>
      <c r="T46" s="4">
        <f t="shared" si="7"/>
        <v>170.45000000000002</v>
      </c>
      <c r="U46" s="4">
        <f t="shared" si="7"/>
        <v>4.9833333333333334E-2</v>
      </c>
      <c r="V46" s="4">
        <f t="shared" si="7"/>
        <v>106</v>
      </c>
      <c r="W46" s="4">
        <f t="shared" si="7"/>
        <v>406.33333333333331</v>
      </c>
      <c r="X46" s="4">
        <f t="shared" si="7"/>
        <v>34.095000000000006</v>
      </c>
      <c r="Y46" s="4">
        <f t="shared" si="7"/>
        <v>119.5</v>
      </c>
      <c r="Z46" s="4">
        <f t="shared" si="7"/>
        <v>80</v>
      </c>
      <c r="AA46" s="4">
        <f t="shared" si="7"/>
        <v>11.353333333333333</v>
      </c>
      <c r="AB46" s="4">
        <f t="shared" si="7"/>
        <v>-0.01</v>
      </c>
      <c r="AC46" s="4">
        <f t="shared" si="7"/>
        <v>98.216666666666654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2.6021145247663306E-3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9">
        <f>_xlfn.STDEV.S(L40:L45)/AVERAGE(L40:L45)</f>
        <v>3.7282248366879156E-3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53" t="s">
        <v>0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N49" s="53" t="s">
        <v>1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</v>
      </c>
      <c r="C52" s="5">
        <v>20</v>
      </c>
      <c r="D52" s="4">
        <v>35</v>
      </c>
      <c r="E52" s="4">
        <v>34.799999999999997</v>
      </c>
      <c r="F52" s="4">
        <v>29</v>
      </c>
      <c r="G52" s="4">
        <v>22</v>
      </c>
      <c r="H52" s="5">
        <v>104</v>
      </c>
      <c r="I52" s="6">
        <v>1.252</v>
      </c>
      <c r="J52" s="5">
        <v>14.49</v>
      </c>
      <c r="K52" s="5"/>
      <c r="L52" s="7">
        <v>0.86050000000000004</v>
      </c>
      <c r="N52" s="4">
        <v>33.299999999999997</v>
      </c>
      <c r="O52" s="4">
        <v>37.200000000000003</v>
      </c>
      <c r="P52" s="4">
        <v>26</v>
      </c>
      <c r="Q52" s="4">
        <v>28</v>
      </c>
      <c r="R52" s="4">
        <v>29</v>
      </c>
      <c r="T52" s="4">
        <v>51.2</v>
      </c>
      <c r="U52" s="5">
        <v>0.05</v>
      </c>
      <c r="V52" s="4">
        <v>106</v>
      </c>
      <c r="W52" s="4">
        <v>407</v>
      </c>
      <c r="X52" s="4">
        <v>35.950000000000003</v>
      </c>
      <c r="Y52" s="4">
        <v>526</v>
      </c>
      <c r="Z52" s="4">
        <v>80</v>
      </c>
      <c r="AA52" s="4">
        <v>11.36</v>
      </c>
      <c r="AB52" s="5">
        <v>0</v>
      </c>
      <c r="AC52" s="4">
        <v>98.3</v>
      </c>
    </row>
    <row r="53" spans="1:29" x14ac:dyDescent="0.25">
      <c r="A53" t="s">
        <v>41</v>
      </c>
      <c r="B53" s="4">
        <v>695</v>
      </c>
      <c r="C53" s="5">
        <v>20</v>
      </c>
      <c r="D53" s="4">
        <v>35</v>
      </c>
      <c r="E53" s="4">
        <v>35</v>
      </c>
      <c r="F53" s="4">
        <v>29</v>
      </c>
      <c r="G53" s="4">
        <v>22</v>
      </c>
      <c r="H53" s="5">
        <v>104</v>
      </c>
      <c r="I53" s="6">
        <v>1.2529999999999999</v>
      </c>
      <c r="J53" s="5">
        <v>14.49</v>
      </c>
      <c r="K53" s="5"/>
      <c r="L53" s="7">
        <v>0.86</v>
      </c>
      <c r="N53" s="4">
        <v>33.299999999999997</v>
      </c>
      <c r="O53" s="4">
        <v>37.299999999999997</v>
      </c>
      <c r="P53" s="4">
        <v>26</v>
      </c>
      <c r="Q53" s="4">
        <v>27</v>
      </c>
      <c r="R53" s="4">
        <v>29</v>
      </c>
      <c r="T53" s="4">
        <v>51.5</v>
      </c>
      <c r="U53" s="5">
        <v>0.05</v>
      </c>
      <c r="V53" s="4">
        <v>106</v>
      </c>
      <c r="W53" s="4">
        <v>407</v>
      </c>
      <c r="X53" s="4">
        <v>35.619999999999997</v>
      </c>
      <c r="Y53" s="4">
        <v>528</v>
      </c>
      <c r="Z53" s="4">
        <v>80</v>
      </c>
      <c r="AA53" s="4">
        <v>11.25</v>
      </c>
      <c r="AB53" s="5">
        <v>0.01</v>
      </c>
      <c r="AC53" s="4">
        <v>98.3</v>
      </c>
    </row>
    <row r="54" spans="1:29" x14ac:dyDescent="0.25">
      <c r="A54" t="s">
        <v>42</v>
      </c>
      <c r="B54" s="4">
        <v>695</v>
      </c>
      <c r="C54" s="5">
        <v>20</v>
      </c>
      <c r="D54" s="4">
        <v>34.9</v>
      </c>
      <c r="E54" s="4">
        <v>35</v>
      </c>
      <c r="F54" s="4">
        <v>29</v>
      </c>
      <c r="G54" s="4">
        <v>22</v>
      </c>
      <c r="H54" s="5">
        <v>103.99</v>
      </c>
      <c r="I54" s="6">
        <v>1.2549999999999999</v>
      </c>
      <c r="J54" s="5">
        <v>14.5</v>
      </c>
      <c r="K54" s="5"/>
      <c r="L54" s="7">
        <v>0.86150000000000004</v>
      </c>
      <c r="N54" s="4">
        <v>33.4</v>
      </c>
      <c r="O54" s="4">
        <v>37.200000000000003</v>
      </c>
      <c r="P54" s="4">
        <v>26</v>
      </c>
      <c r="Q54" s="4">
        <v>27</v>
      </c>
      <c r="R54" s="4">
        <v>29</v>
      </c>
      <c r="T54" s="4">
        <v>52.8</v>
      </c>
      <c r="U54" s="5">
        <v>0.05</v>
      </c>
      <c r="V54" s="4">
        <v>106</v>
      </c>
      <c r="W54" s="4">
        <v>407</v>
      </c>
      <c r="X54" s="4">
        <v>35.340000000000003</v>
      </c>
      <c r="Y54" s="4">
        <v>527</v>
      </c>
      <c r="Z54" s="4">
        <v>80</v>
      </c>
      <c r="AA54" s="4">
        <v>11.44</v>
      </c>
      <c r="AB54" s="5">
        <v>0</v>
      </c>
      <c r="AC54" s="4">
        <v>98.3</v>
      </c>
    </row>
    <row r="55" spans="1:29" x14ac:dyDescent="0.25">
      <c r="A55" t="s">
        <v>43</v>
      </c>
      <c r="B55" s="4">
        <v>695</v>
      </c>
      <c r="C55" s="5">
        <v>20</v>
      </c>
      <c r="D55" s="4">
        <v>35</v>
      </c>
      <c r="E55" s="4">
        <v>34.9</v>
      </c>
      <c r="F55" s="4">
        <v>29</v>
      </c>
      <c r="G55" s="4">
        <v>22</v>
      </c>
      <c r="H55" s="5">
        <v>104</v>
      </c>
      <c r="I55" s="6">
        <v>1.2529999999999999</v>
      </c>
      <c r="J55" s="5">
        <v>14.5</v>
      </c>
      <c r="K55" s="5"/>
      <c r="L55" s="7">
        <v>0.86129999999999995</v>
      </c>
      <c r="N55" s="4">
        <v>33.6</v>
      </c>
      <c r="O55" s="4">
        <v>37.200000000000003</v>
      </c>
      <c r="P55" s="4">
        <v>26</v>
      </c>
      <c r="Q55" s="4">
        <v>27</v>
      </c>
      <c r="R55" s="4">
        <v>29</v>
      </c>
      <c r="T55" s="4">
        <v>52.4</v>
      </c>
      <c r="U55" s="5">
        <v>0.05</v>
      </c>
      <c r="V55" s="4">
        <v>106</v>
      </c>
      <c r="W55" s="4">
        <v>407</v>
      </c>
      <c r="X55" s="4">
        <v>35.03</v>
      </c>
      <c r="Y55" s="4">
        <v>528</v>
      </c>
      <c r="Z55" s="4">
        <v>80</v>
      </c>
      <c r="AA55" s="4">
        <v>11.39</v>
      </c>
      <c r="AB55" s="5">
        <v>0</v>
      </c>
      <c r="AC55" s="4">
        <v>98.3</v>
      </c>
    </row>
    <row r="56" spans="1:29" x14ac:dyDescent="0.25">
      <c r="A56" t="s">
        <v>44</v>
      </c>
      <c r="B56" s="4">
        <v>695</v>
      </c>
      <c r="C56" s="5">
        <v>20</v>
      </c>
      <c r="D56" s="4">
        <v>35.1</v>
      </c>
      <c r="E56" s="4">
        <v>34.9</v>
      </c>
      <c r="F56" s="4">
        <v>29</v>
      </c>
      <c r="G56" s="4">
        <v>22</v>
      </c>
      <c r="H56" s="5">
        <v>104</v>
      </c>
      <c r="I56" s="6">
        <v>1.2490000000000001</v>
      </c>
      <c r="J56" s="5">
        <v>14.5</v>
      </c>
      <c r="K56" s="5"/>
      <c r="L56" s="7">
        <v>0.86019999999999996</v>
      </c>
      <c r="N56" s="4">
        <v>33.5</v>
      </c>
      <c r="O56" s="4">
        <v>37.299999999999997</v>
      </c>
      <c r="P56" s="4">
        <v>26</v>
      </c>
      <c r="Q56" s="4">
        <v>27</v>
      </c>
      <c r="R56" s="4">
        <v>29</v>
      </c>
      <c r="T56" s="4">
        <v>50.3</v>
      </c>
      <c r="U56" s="5">
        <v>0.05</v>
      </c>
      <c r="V56" s="4">
        <v>106</v>
      </c>
      <c r="W56" s="4">
        <v>407</v>
      </c>
      <c r="X56" s="4">
        <v>35.159999999999997</v>
      </c>
      <c r="Y56" s="4">
        <v>529</v>
      </c>
      <c r="Z56" s="4">
        <v>80</v>
      </c>
      <c r="AA56" s="4">
        <v>11.23</v>
      </c>
      <c r="AB56" s="5">
        <v>0.01</v>
      </c>
      <c r="AC56" s="4">
        <v>98.3</v>
      </c>
    </row>
    <row r="57" spans="1:29" x14ac:dyDescent="0.25">
      <c r="A57" t="s">
        <v>45</v>
      </c>
      <c r="B57" s="4">
        <v>695</v>
      </c>
      <c r="C57" s="5">
        <v>20</v>
      </c>
      <c r="D57" s="4">
        <v>35.1</v>
      </c>
      <c r="E57" s="4">
        <v>35</v>
      </c>
      <c r="F57" s="4">
        <v>29</v>
      </c>
      <c r="G57" s="4">
        <v>22</v>
      </c>
      <c r="H57" s="5">
        <v>104</v>
      </c>
      <c r="I57" s="6">
        <v>1.25</v>
      </c>
      <c r="J57" s="5">
        <v>14.49</v>
      </c>
      <c r="K57" s="5"/>
      <c r="L57" s="7">
        <v>0.85880000000000001</v>
      </c>
      <c r="N57" s="4">
        <v>33.200000000000003</v>
      </c>
      <c r="O57" s="4">
        <v>37.4</v>
      </c>
      <c r="P57" s="4">
        <v>25.9</v>
      </c>
      <c r="Q57" s="4">
        <v>27</v>
      </c>
      <c r="R57" s="4">
        <v>29</v>
      </c>
      <c r="T57" s="4">
        <v>48.4</v>
      </c>
      <c r="U57" s="5">
        <v>0.05</v>
      </c>
      <c r="V57" s="4">
        <v>106</v>
      </c>
      <c r="W57" s="4">
        <v>407</v>
      </c>
      <c r="X57" s="4">
        <v>35.29</v>
      </c>
      <c r="Y57" s="4">
        <v>527</v>
      </c>
      <c r="Z57" s="4">
        <v>80</v>
      </c>
      <c r="AA57" s="4">
        <v>11.45</v>
      </c>
      <c r="AB57" s="5">
        <v>0</v>
      </c>
      <c r="AC57" s="4">
        <v>98.3</v>
      </c>
    </row>
    <row r="58" spans="1:29" x14ac:dyDescent="0.25">
      <c r="A58" s="3" t="s">
        <v>46</v>
      </c>
      <c r="B58" s="4">
        <f>AVERAGE(B52:B57)</f>
        <v>695</v>
      </c>
      <c r="C58" s="4">
        <f t="shared" ref="C58:L58" si="8">AVERAGE(C52:C57)</f>
        <v>20</v>
      </c>
      <c r="D58" s="4">
        <f t="shared" si="8"/>
        <v>35.016666666666666</v>
      </c>
      <c r="E58" s="4">
        <f t="shared" si="8"/>
        <v>34.93333333333333</v>
      </c>
      <c r="F58" s="4">
        <f t="shared" si="8"/>
        <v>29</v>
      </c>
      <c r="G58" s="4">
        <f t="shared" si="8"/>
        <v>22</v>
      </c>
      <c r="H58" s="4">
        <f t="shared" si="8"/>
        <v>103.99833333333333</v>
      </c>
      <c r="I58" s="4">
        <f t="shared" si="8"/>
        <v>1.252</v>
      </c>
      <c r="J58" s="4">
        <f t="shared" si="8"/>
        <v>14.494999999999999</v>
      </c>
      <c r="K58" s="5">
        <f>MAX(J52:J57)-MIN(J52:J57)</f>
        <v>9.9999999999997868E-3</v>
      </c>
      <c r="L58" s="7">
        <f t="shared" si="8"/>
        <v>0.86038333333333339</v>
      </c>
      <c r="N58" s="4">
        <f>AVERAGE(N52:N57)</f>
        <v>33.383333333333333</v>
      </c>
      <c r="O58" s="4">
        <f t="shared" ref="O58:AC58" si="9">AVERAGE(O52:O57)</f>
        <v>37.266666666666666</v>
      </c>
      <c r="P58" s="4">
        <f t="shared" si="9"/>
        <v>25.983333333333334</v>
      </c>
      <c r="Q58" s="4">
        <f t="shared" si="9"/>
        <v>27.166666666666668</v>
      </c>
      <c r="R58" s="4">
        <f t="shared" si="9"/>
        <v>29</v>
      </c>
      <c r="S58" s="5">
        <f>MAX(R52:R57)-MIN(R52:R57)</f>
        <v>0</v>
      </c>
      <c r="T58" s="4">
        <f t="shared" si="9"/>
        <v>51.099999999999994</v>
      </c>
      <c r="U58" s="4">
        <f t="shared" si="9"/>
        <v>4.9999999999999996E-2</v>
      </c>
      <c r="V58" s="4">
        <f t="shared" si="9"/>
        <v>106</v>
      </c>
      <c r="W58" s="4">
        <f t="shared" si="9"/>
        <v>407</v>
      </c>
      <c r="X58" s="4">
        <f t="shared" si="9"/>
        <v>35.398333333333333</v>
      </c>
      <c r="Y58" s="4">
        <f t="shared" si="9"/>
        <v>527.5</v>
      </c>
      <c r="Z58" s="4">
        <f t="shared" si="9"/>
        <v>80</v>
      </c>
      <c r="AA58" s="4">
        <f t="shared" si="9"/>
        <v>11.353333333333333</v>
      </c>
      <c r="AB58" s="4">
        <f t="shared" si="9"/>
        <v>3.3333333333333335E-3</v>
      </c>
      <c r="AC58" s="4">
        <f t="shared" si="9"/>
        <v>98.3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9.7860444852180747E-4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9">
        <f>_xlfn.STDEV.S(L52:L57)/AVERAGE(L52:L57)</f>
        <v>1.1374051665209006E-3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53" t="s">
        <v>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N61" s="53" t="s">
        <v>1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</v>
      </c>
      <c r="C64" s="5">
        <v>40</v>
      </c>
      <c r="D64" s="4">
        <v>115.1</v>
      </c>
      <c r="E64" s="4">
        <v>108.6</v>
      </c>
      <c r="F64" s="4">
        <v>29</v>
      </c>
      <c r="G64" s="4">
        <v>22</v>
      </c>
      <c r="H64" s="5">
        <v>104</v>
      </c>
      <c r="I64" s="6">
        <v>1.274</v>
      </c>
      <c r="J64" s="5">
        <v>14.48</v>
      </c>
      <c r="K64" s="5"/>
      <c r="L64" s="7">
        <v>0.43790000000000001</v>
      </c>
      <c r="N64" s="4">
        <v>116.9</v>
      </c>
      <c r="O64" s="4">
        <v>111.8</v>
      </c>
      <c r="P64" s="4">
        <v>26</v>
      </c>
      <c r="Q64" s="4">
        <v>27</v>
      </c>
      <c r="R64" s="4">
        <v>29</v>
      </c>
      <c r="T64" s="4">
        <v>171.3</v>
      </c>
      <c r="U64" s="5">
        <v>0.05</v>
      </c>
      <c r="V64" s="4">
        <v>106</v>
      </c>
      <c r="W64" s="4">
        <v>407</v>
      </c>
      <c r="X64" s="4">
        <v>40.21</v>
      </c>
      <c r="Y64" s="4">
        <v>120</v>
      </c>
      <c r="Z64" s="4">
        <v>80</v>
      </c>
      <c r="AA64" s="4">
        <v>11.21</v>
      </c>
      <c r="AB64" s="5">
        <v>0.01</v>
      </c>
      <c r="AC64" s="4">
        <v>98.5</v>
      </c>
    </row>
    <row r="65" spans="1:29" x14ac:dyDescent="0.25">
      <c r="A65" t="s">
        <v>41</v>
      </c>
      <c r="B65" s="4">
        <v>695</v>
      </c>
      <c r="C65" s="5">
        <v>40</v>
      </c>
      <c r="D65" s="4">
        <v>115</v>
      </c>
      <c r="E65" s="4">
        <v>109.5</v>
      </c>
      <c r="F65" s="4">
        <v>29</v>
      </c>
      <c r="G65" s="4">
        <v>22</v>
      </c>
      <c r="H65" s="5">
        <v>104</v>
      </c>
      <c r="I65" s="6">
        <v>1.278</v>
      </c>
      <c r="J65" s="5">
        <v>14.47</v>
      </c>
      <c r="K65" s="5"/>
      <c r="L65" s="7">
        <v>0.43819999999999998</v>
      </c>
      <c r="N65" s="4">
        <v>117.1</v>
      </c>
      <c r="O65" s="4">
        <v>111.8</v>
      </c>
      <c r="P65" s="4">
        <v>26</v>
      </c>
      <c r="Q65" s="4">
        <v>27</v>
      </c>
      <c r="R65" s="4">
        <v>29</v>
      </c>
      <c r="T65" s="4">
        <v>172.4</v>
      </c>
      <c r="U65" s="5">
        <v>0.05</v>
      </c>
      <c r="V65" s="4">
        <v>106</v>
      </c>
      <c r="W65" s="4">
        <v>407</v>
      </c>
      <c r="X65" s="4">
        <v>40.61</v>
      </c>
      <c r="Y65" s="4">
        <v>117</v>
      </c>
      <c r="Z65" s="4">
        <v>80</v>
      </c>
      <c r="AA65" s="4">
        <v>11.46</v>
      </c>
      <c r="AB65" s="5">
        <v>0.01</v>
      </c>
      <c r="AC65" s="4">
        <v>98.5</v>
      </c>
    </row>
    <row r="66" spans="1:29" x14ac:dyDescent="0.25">
      <c r="A66" t="s">
        <v>42</v>
      </c>
      <c r="B66" s="4">
        <v>695</v>
      </c>
      <c r="C66" s="5">
        <v>40</v>
      </c>
      <c r="D66" s="4">
        <v>115</v>
      </c>
      <c r="E66" s="4">
        <v>108.6</v>
      </c>
      <c r="F66" s="4">
        <v>29</v>
      </c>
      <c r="G66" s="4">
        <v>22</v>
      </c>
      <c r="H66" s="5">
        <v>104.02</v>
      </c>
      <c r="I66" s="6">
        <v>1.2729999999999999</v>
      </c>
      <c r="J66" s="5">
        <v>14.47</v>
      </c>
      <c r="K66" s="5"/>
      <c r="L66" s="7">
        <v>0.43680000000000002</v>
      </c>
      <c r="N66" s="4">
        <v>118</v>
      </c>
      <c r="O66" s="4">
        <v>110.9</v>
      </c>
      <c r="P66" s="4">
        <v>26</v>
      </c>
      <c r="Q66" s="4">
        <v>27</v>
      </c>
      <c r="R66" s="4">
        <v>29</v>
      </c>
      <c r="T66" s="4">
        <v>172.8</v>
      </c>
      <c r="U66" s="5">
        <v>0.05</v>
      </c>
      <c r="V66" s="4">
        <v>106</v>
      </c>
      <c r="W66" s="4">
        <v>407</v>
      </c>
      <c r="X66" s="4">
        <v>40.520000000000003</v>
      </c>
      <c r="Y66" s="4">
        <v>116</v>
      </c>
      <c r="Z66" s="4">
        <v>80</v>
      </c>
      <c r="AA66" s="4">
        <v>11.28</v>
      </c>
      <c r="AB66" s="5">
        <v>0.01</v>
      </c>
      <c r="AC66" s="4">
        <v>98.5</v>
      </c>
    </row>
    <row r="67" spans="1:29" x14ac:dyDescent="0.25">
      <c r="A67" t="s">
        <v>43</v>
      </c>
      <c r="B67" s="4">
        <v>695</v>
      </c>
      <c r="C67" s="5">
        <v>40</v>
      </c>
      <c r="D67" s="4">
        <v>115.1</v>
      </c>
      <c r="E67" s="4">
        <v>109.1</v>
      </c>
      <c r="F67" s="4">
        <v>29</v>
      </c>
      <c r="G67" s="4">
        <v>22</v>
      </c>
      <c r="H67" s="5">
        <v>103.98</v>
      </c>
      <c r="I67" s="6">
        <v>1.2709999999999999</v>
      </c>
      <c r="J67" s="5">
        <v>14.48</v>
      </c>
      <c r="K67" s="5"/>
      <c r="L67" s="7">
        <v>0.43890000000000001</v>
      </c>
      <c r="N67" s="4">
        <v>117.7</v>
      </c>
      <c r="O67" s="4">
        <v>112</v>
      </c>
      <c r="P67" s="4">
        <v>26.1</v>
      </c>
      <c r="Q67" s="4">
        <v>27</v>
      </c>
      <c r="R67" s="4">
        <v>29</v>
      </c>
      <c r="T67" s="4">
        <v>172.1</v>
      </c>
      <c r="U67" s="5">
        <v>0.05</v>
      </c>
      <c r="V67" s="4">
        <v>106</v>
      </c>
      <c r="W67" s="4">
        <v>407</v>
      </c>
      <c r="X67" s="4">
        <v>40.630000000000003</v>
      </c>
      <c r="Y67" s="4">
        <v>116</v>
      </c>
      <c r="Z67" s="4">
        <v>80</v>
      </c>
      <c r="AA67" s="4">
        <v>11.32</v>
      </c>
      <c r="AB67" s="5">
        <v>0.01</v>
      </c>
      <c r="AC67" s="4">
        <v>98.5</v>
      </c>
    </row>
    <row r="68" spans="1:29" x14ac:dyDescent="0.25">
      <c r="A68" t="s">
        <v>44</v>
      </c>
      <c r="B68" s="4">
        <v>695</v>
      </c>
      <c r="C68" s="5">
        <v>40</v>
      </c>
      <c r="D68" s="4">
        <v>115</v>
      </c>
      <c r="E68" s="4">
        <v>109.1</v>
      </c>
      <c r="F68" s="4">
        <v>29</v>
      </c>
      <c r="G68" s="4">
        <v>22</v>
      </c>
      <c r="H68" s="5">
        <v>104.02</v>
      </c>
      <c r="I68" s="6">
        <v>1.276</v>
      </c>
      <c r="J68" s="5">
        <v>14.47</v>
      </c>
      <c r="K68" s="5"/>
      <c r="L68" s="7">
        <v>0.43690000000000001</v>
      </c>
      <c r="N68" s="4">
        <v>117.5</v>
      </c>
      <c r="O68" s="4">
        <v>110.9</v>
      </c>
      <c r="P68" s="4">
        <v>26</v>
      </c>
      <c r="Q68" s="4">
        <v>27</v>
      </c>
      <c r="R68" s="4">
        <v>29</v>
      </c>
      <c r="T68" s="4">
        <v>173</v>
      </c>
      <c r="U68" s="5">
        <v>0.05</v>
      </c>
      <c r="V68" s="4">
        <v>106</v>
      </c>
      <c r="W68" s="4">
        <v>407</v>
      </c>
      <c r="X68" s="4">
        <v>40.17</v>
      </c>
      <c r="Y68" s="4">
        <v>119</v>
      </c>
      <c r="Z68" s="4">
        <v>80</v>
      </c>
      <c r="AA68" s="4">
        <v>11.49</v>
      </c>
      <c r="AB68" s="5">
        <v>0.01</v>
      </c>
      <c r="AC68" s="4">
        <v>98.5</v>
      </c>
    </row>
    <row r="69" spans="1:29" x14ac:dyDescent="0.25">
      <c r="A69" t="s">
        <v>45</v>
      </c>
      <c r="B69" s="4">
        <v>695</v>
      </c>
      <c r="C69" s="5">
        <v>40</v>
      </c>
      <c r="D69" s="4">
        <v>115</v>
      </c>
      <c r="E69" s="4">
        <v>108.7</v>
      </c>
      <c r="F69" s="4">
        <v>29</v>
      </c>
      <c r="G69" s="4">
        <v>22</v>
      </c>
      <c r="H69" s="5">
        <v>104</v>
      </c>
      <c r="I69" s="6">
        <v>1.2689999999999999</v>
      </c>
      <c r="J69" s="5">
        <v>14.48</v>
      </c>
      <c r="K69" s="5"/>
      <c r="L69" s="7">
        <v>0.436</v>
      </c>
      <c r="N69" s="4">
        <v>118.3</v>
      </c>
      <c r="O69" s="4">
        <v>111.8</v>
      </c>
      <c r="P69" s="4">
        <v>26</v>
      </c>
      <c r="Q69" s="4">
        <v>26</v>
      </c>
      <c r="R69" s="4">
        <v>29</v>
      </c>
      <c r="T69" s="4">
        <v>173.2</v>
      </c>
      <c r="U69" s="5">
        <v>0.05</v>
      </c>
      <c r="V69" s="4">
        <v>106</v>
      </c>
      <c r="W69" s="4">
        <v>407</v>
      </c>
      <c r="X69" s="4">
        <v>40.19</v>
      </c>
      <c r="Y69" s="4">
        <v>116</v>
      </c>
      <c r="Z69" s="4">
        <v>80</v>
      </c>
      <c r="AA69" s="4">
        <v>11.23</v>
      </c>
      <c r="AB69" s="5">
        <v>0.01</v>
      </c>
      <c r="AC69" s="4">
        <v>98.5</v>
      </c>
    </row>
    <row r="70" spans="1:29" x14ac:dyDescent="0.25">
      <c r="A70" s="3" t="s">
        <v>46</v>
      </c>
      <c r="B70" s="4">
        <f>AVERAGE(B64:B69)</f>
        <v>695</v>
      </c>
      <c r="C70" s="4">
        <f t="shared" ref="C70:L70" si="10">AVERAGE(C64:C69)</f>
        <v>40</v>
      </c>
      <c r="D70" s="4">
        <f t="shared" si="10"/>
        <v>115.03333333333335</v>
      </c>
      <c r="E70" s="4">
        <f t="shared" si="10"/>
        <v>108.93333333333334</v>
      </c>
      <c r="F70" s="4">
        <f t="shared" si="10"/>
        <v>29</v>
      </c>
      <c r="G70" s="4">
        <f t="shared" si="10"/>
        <v>22</v>
      </c>
      <c r="H70" s="4">
        <f t="shared" si="10"/>
        <v>104.00333333333333</v>
      </c>
      <c r="I70" s="4">
        <f t="shared" si="10"/>
        <v>1.2735000000000001</v>
      </c>
      <c r="J70" s="4">
        <f t="shared" si="10"/>
        <v>14.475000000000001</v>
      </c>
      <c r="K70" s="5">
        <f>MAX(J64:J69)-MIN(J64:J69)</f>
        <v>9.9999999999997868E-3</v>
      </c>
      <c r="L70" s="7">
        <f t="shared" si="10"/>
        <v>0.43744999999999995</v>
      </c>
      <c r="N70" s="4">
        <f>AVERAGE(N64:N69)</f>
        <v>117.58333333333333</v>
      </c>
      <c r="O70" s="4">
        <f t="shared" ref="O70:AC70" si="11">AVERAGE(O64:O69)</f>
        <v>111.53333333333332</v>
      </c>
      <c r="P70" s="4">
        <f t="shared" si="11"/>
        <v>26.016666666666666</v>
      </c>
      <c r="Q70" s="4">
        <f t="shared" si="11"/>
        <v>26.833333333333332</v>
      </c>
      <c r="R70" s="4">
        <f t="shared" si="11"/>
        <v>29</v>
      </c>
      <c r="S70" s="5">
        <f>MAX(R64:R69)-MIN(R64:R69)</f>
        <v>0</v>
      </c>
      <c r="T70" s="4">
        <f t="shared" si="11"/>
        <v>172.46666666666667</v>
      </c>
      <c r="U70" s="4">
        <f t="shared" si="11"/>
        <v>4.9999999999999996E-2</v>
      </c>
      <c r="V70" s="4">
        <f t="shared" si="11"/>
        <v>106</v>
      </c>
      <c r="W70" s="4">
        <f t="shared" si="11"/>
        <v>407</v>
      </c>
      <c r="X70" s="4">
        <f t="shared" si="11"/>
        <v>40.388333333333328</v>
      </c>
      <c r="Y70" s="4">
        <f t="shared" si="11"/>
        <v>117.33333333333333</v>
      </c>
      <c r="Z70" s="4">
        <f t="shared" si="11"/>
        <v>80</v>
      </c>
      <c r="AA70" s="4">
        <f t="shared" si="11"/>
        <v>11.331666666666669</v>
      </c>
      <c r="AB70" s="4">
        <f t="shared" si="11"/>
        <v>0.01</v>
      </c>
      <c r="AC70" s="4">
        <f t="shared" si="11"/>
        <v>98.5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1.0672394295564588E-3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9">
        <f>_xlfn.STDEV.S(L64:L69)/AVERAGE(L64:L69)</f>
        <v>2.4396832313554897E-3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57" t="s">
        <v>54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60" t="s">
        <v>59</v>
      </c>
      <c r="H76" s="61"/>
      <c r="I76" s="60" t="s">
        <v>60</v>
      </c>
      <c r="J76" s="61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57" t="s">
        <v>66</v>
      </c>
      <c r="H77" s="59"/>
      <c r="I77" s="57" t="s">
        <v>66</v>
      </c>
      <c r="J77" s="59"/>
    </row>
    <row r="78" spans="1:29" x14ac:dyDescent="0.25">
      <c r="A78" s="10" t="s">
        <v>29</v>
      </c>
      <c r="B78" s="15">
        <f>L10</f>
        <v>0.28008333333333335</v>
      </c>
      <c r="C78" s="50">
        <f>L12</f>
        <v>2.6876738567414393E-4</v>
      </c>
      <c r="D78" s="10">
        <v>0.5</v>
      </c>
      <c r="E78" s="10">
        <v>21.99</v>
      </c>
      <c r="F78" s="16">
        <v>0.3</v>
      </c>
      <c r="G78" s="54">
        <v>0.923844</v>
      </c>
      <c r="H78" s="55"/>
      <c r="I78" s="54">
        <v>3.0794800000000002</v>
      </c>
      <c r="J78" s="56"/>
    </row>
    <row r="79" spans="1:29" x14ac:dyDescent="0.25">
      <c r="A79" s="10" t="s">
        <v>49</v>
      </c>
      <c r="B79" s="15">
        <f>L22</f>
        <v>0.29326666666666668</v>
      </c>
      <c r="C79" s="50">
        <f>L24</f>
        <v>6.3488247527931788E-4</v>
      </c>
      <c r="D79" s="10">
        <v>0.5</v>
      </c>
      <c r="E79" s="10">
        <v>21.99</v>
      </c>
      <c r="F79" s="16">
        <v>3.2000000000000001E-2</v>
      </c>
      <c r="G79" s="62">
        <v>0.103184</v>
      </c>
      <c r="H79" s="63"/>
      <c r="I79" s="62">
        <v>3.224504</v>
      </c>
      <c r="J79" s="64"/>
    </row>
    <row r="80" spans="1:29" x14ac:dyDescent="0.25">
      <c r="A80" s="10" t="s">
        <v>50</v>
      </c>
      <c r="B80" s="15">
        <f>L34</f>
        <v>0.28178333333333333</v>
      </c>
      <c r="C80" s="50">
        <f>L36</f>
        <v>8.8127192439529825E-4</v>
      </c>
      <c r="D80" s="10">
        <v>0.5</v>
      </c>
      <c r="E80" s="10">
        <v>16.489999999999998</v>
      </c>
      <c r="F80" s="16">
        <v>0.31</v>
      </c>
      <c r="G80" s="62">
        <v>0.72021599999999997</v>
      </c>
      <c r="H80" s="63"/>
      <c r="I80" s="62">
        <v>2.3232759999999999</v>
      </c>
      <c r="J80" s="64"/>
    </row>
    <row r="81" spans="1:10" x14ac:dyDescent="0.25">
      <c r="A81" s="10" t="s">
        <v>51</v>
      </c>
      <c r="B81" s="15">
        <f>L46</f>
        <v>0.69794999999999996</v>
      </c>
      <c r="C81" s="50">
        <f>L48</f>
        <v>3.7282248366879156E-3</v>
      </c>
      <c r="D81" s="10">
        <v>0.5</v>
      </c>
      <c r="E81" s="10">
        <v>1.46</v>
      </c>
      <c r="F81" s="16">
        <v>0.17399999999999999</v>
      </c>
      <c r="G81" s="62">
        <v>8.8653999999999997E-2</v>
      </c>
      <c r="H81" s="63"/>
      <c r="I81" s="62">
        <v>0.50950399999999996</v>
      </c>
      <c r="J81" s="64"/>
    </row>
    <row r="82" spans="1:10" x14ac:dyDescent="0.25">
      <c r="A82" s="10" t="s">
        <v>52</v>
      </c>
      <c r="B82" s="15">
        <f>L58</f>
        <v>0.86038333333333339</v>
      </c>
      <c r="C82" s="50">
        <f>L60</f>
        <v>1.1374051665209006E-3</v>
      </c>
      <c r="D82" s="10">
        <v>0.5</v>
      </c>
      <c r="E82" s="10">
        <v>1.46</v>
      </c>
      <c r="F82" s="16">
        <v>1.0999999999999999E-2</v>
      </c>
      <c r="G82" s="62">
        <v>6.9090000000000002E-3</v>
      </c>
      <c r="H82" s="63"/>
      <c r="I82" s="62">
        <v>0.628077</v>
      </c>
      <c r="J82" s="64"/>
    </row>
    <row r="83" spans="1:10" x14ac:dyDescent="0.25">
      <c r="A83" s="10" t="s">
        <v>53</v>
      </c>
      <c r="B83" s="15">
        <f>L70</f>
        <v>0.43744999999999995</v>
      </c>
      <c r="C83" s="50">
        <f>L72</f>
        <v>2.4396832313554897E-3</v>
      </c>
      <c r="D83" s="10">
        <v>0.5</v>
      </c>
      <c r="E83" s="10">
        <v>2.91</v>
      </c>
      <c r="F83" s="16">
        <v>0.17199999999999999</v>
      </c>
      <c r="G83" s="65">
        <v>0.109476</v>
      </c>
      <c r="H83" s="66"/>
      <c r="I83" s="65">
        <v>0.63649</v>
      </c>
      <c r="J83" s="67"/>
    </row>
    <row r="84" spans="1:10" x14ac:dyDescent="0.25">
      <c r="A84" s="68" t="s">
        <v>67</v>
      </c>
      <c r="B84" s="69"/>
      <c r="C84" s="69"/>
      <c r="D84" s="69"/>
      <c r="E84" s="69"/>
      <c r="F84" s="70"/>
      <c r="G84" s="71">
        <f>SUM(G78:G83)</f>
        <v>1.952283</v>
      </c>
      <c r="H84" s="72"/>
      <c r="I84" s="71">
        <f>SUM(I78:I83)</f>
        <v>10.401330999999999</v>
      </c>
      <c r="J84" s="72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6BDF3-4643-407F-82B1-E7069103CF30}">
  <dimension ref="A1:AC84"/>
  <sheetViews>
    <sheetView topLeftCell="H36" workbookViewId="0">
      <selection activeCell="S70" sqref="S70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N1" s="53" t="s">
        <v>1</v>
      </c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</v>
      </c>
      <c r="C4" s="5">
        <v>105</v>
      </c>
      <c r="D4" s="4">
        <v>114.9</v>
      </c>
      <c r="E4" s="4">
        <v>109.3</v>
      </c>
      <c r="F4" s="4">
        <v>29</v>
      </c>
      <c r="G4" s="4">
        <v>22</v>
      </c>
      <c r="H4" s="5">
        <v>105.01</v>
      </c>
      <c r="I4" s="6">
        <v>6.15</v>
      </c>
      <c r="J4" s="5">
        <v>14.49</v>
      </c>
      <c r="K4" s="5"/>
      <c r="L4" s="7">
        <v>0.2797</v>
      </c>
      <c r="N4" s="4">
        <v>111.5</v>
      </c>
      <c r="O4" s="4">
        <v>114.8</v>
      </c>
      <c r="P4" s="4">
        <v>25.8</v>
      </c>
      <c r="Q4" s="4">
        <v>35</v>
      </c>
      <c r="R4" s="4">
        <v>31</v>
      </c>
      <c r="S4" s="4"/>
      <c r="T4" s="4">
        <v>158.30000000000001</v>
      </c>
      <c r="U4" s="5">
        <v>0.05</v>
      </c>
      <c r="V4" s="4">
        <v>101</v>
      </c>
      <c r="W4" s="4">
        <v>404</v>
      </c>
      <c r="X4" s="4">
        <v>56.2</v>
      </c>
      <c r="Y4" s="4">
        <v>277</v>
      </c>
      <c r="Z4" s="4">
        <v>80</v>
      </c>
      <c r="AA4" s="4">
        <v>11.4</v>
      </c>
      <c r="AB4" s="5">
        <v>0.04</v>
      </c>
      <c r="AC4" s="4">
        <v>98.6</v>
      </c>
    </row>
    <row r="5" spans="1:29" x14ac:dyDescent="0.25">
      <c r="A5" t="s">
        <v>41</v>
      </c>
      <c r="B5" s="4">
        <v>2000</v>
      </c>
      <c r="C5" s="5">
        <v>105</v>
      </c>
      <c r="D5" s="4">
        <v>115</v>
      </c>
      <c r="E5" s="4">
        <v>108.9</v>
      </c>
      <c r="F5" s="4">
        <v>29</v>
      </c>
      <c r="G5" s="4">
        <v>22</v>
      </c>
      <c r="H5" s="5">
        <v>104.98</v>
      </c>
      <c r="I5" s="6">
        <v>6.1479999999999997</v>
      </c>
      <c r="J5" s="5">
        <v>14.48</v>
      </c>
      <c r="K5" s="5"/>
      <c r="L5" s="7">
        <v>0.2797</v>
      </c>
      <c r="N5" s="4">
        <v>111.2</v>
      </c>
      <c r="O5" s="4">
        <v>114.1</v>
      </c>
      <c r="P5" s="4">
        <v>26.1</v>
      </c>
      <c r="Q5" s="4">
        <v>35</v>
      </c>
      <c r="R5" s="4">
        <v>31</v>
      </c>
      <c r="S5" s="4"/>
      <c r="T5" s="4">
        <v>158.19999999999999</v>
      </c>
      <c r="U5" s="5">
        <v>4.9000000000000002E-2</v>
      </c>
      <c r="V5" s="4">
        <v>101</v>
      </c>
      <c r="W5" s="4">
        <v>404</v>
      </c>
      <c r="X5" s="4">
        <v>56.28</v>
      </c>
      <c r="Y5" s="4">
        <v>276</v>
      </c>
      <c r="Z5" s="4">
        <v>80</v>
      </c>
      <c r="AA5" s="4">
        <v>11.33</v>
      </c>
      <c r="AB5" s="5">
        <v>0.04</v>
      </c>
      <c r="AC5" s="4">
        <v>98.6</v>
      </c>
    </row>
    <row r="6" spans="1:29" x14ac:dyDescent="0.25">
      <c r="A6" t="s">
        <v>42</v>
      </c>
      <c r="B6" s="4">
        <v>2000</v>
      </c>
      <c r="C6" s="5">
        <v>105</v>
      </c>
      <c r="D6" s="4">
        <v>114.9</v>
      </c>
      <c r="E6" s="4">
        <v>108.8</v>
      </c>
      <c r="F6" s="4">
        <v>29</v>
      </c>
      <c r="G6" s="4">
        <v>22</v>
      </c>
      <c r="H6" s="5">
        <v>105</v>
      </c>
      <c r="I6" s="6">
        <v>6.15</v>
      </c>
      <c r="J6" s="5">
        <v>14.49</v>
      </c>
      <c r="K6" s="5"/>
      <c r="L6" s="7">
        <v>0.27960000000000002</v>
      </c>
      <c r="N6" s="4">
        <v>111.3</v>
      </c>
      <c r="O6" s="4">
        <v>114.3</v>
      </c>
      <c r="P6" s="4">
        <v>26</v>
      </c>
      <c r="Q6" s="4">
        <v>35</v>
      </c>
      <c r="R6" s="4">
        <v>31</v>
      </c>
      <c r="S6" s="4"/>
      <c r="T6" s="4">
        <v>158.6</v>
      </c>
      <c r="U6" s="5">
        <v>5.0999999999999997E-2</v>
      </c>
      <c r="V6" s="4">
        <v>101</v>
      </c>
      <c r="W6" s="4">
        <v>404</v>
      </c>
      <c r="X6" s="4">
        <v>56.2</v>
      </c>
      <c r="Y6" s="4">
        <v>276</v>
      </c>
      <c r="Z6" s="4">
        <v>80</v>
      </c>
      <c r="AA6" s="4">
        <v>11.48</v>
      </c>
      <c r="AB6" s="5">
        <v>0.04</v>
      </c>
      <c r="AC6" s="4">
        <v>98.6</v>
      </c>
    </row>
    <row r="7" spans="1:29" x14ac:dyDescent="0.25">
      <c r="A7" t="s">
        <v>43</v>
      </c>
      <c r="B7" s="4">
        <v>2000</v>
      </c>
      <c r="C7" s="5">
        <v>105</v>
      </c>
      <c r="D7" s="4">
        <v>115.1</v>
      </c>
      <c r="E7" s="4">
        <v>109.1</v>
      </c>
      <c r="F7" s="4">
        <v>29</v>
      </c>
      <c r="G7" s="4">
        <v>22</v>
      </c>
      <c r="H7" s="5">
        <v>105.01</v>
      </c>
      <c r="I7" s="6">
        <v>6.1520000000000001</v>
      </c>
      <c r="J7" s="5">
        <v>14.49</v>
      </c>
      <c r="K7" s="5"/>
      <c r="L7" s="7">
        <v>0.2797</v>
      </c>
      <c r="N7" s="4">
        <v>111.4</v>
      </c>
      <c r="O7" s="4">
        <v>114.6</v>
      </c>
      <c r="P7" s="4">
        <v>26.1</v>
      </c>
      <c r="Q7" s="4">
        <v>35</v>
      </c>
      <c r="R7" s="4">
        <v>31</v>
      </c>
      <c r="S7" s="4"/>
      <c r="T7" s="4">
        <v>157.69999999999999</v>
      </c>
      <c r="U7" s="5">
        <v>0.05</v>
      </c>
      <c r="V7" s="4">
        <v>101</v>
      </c>
      <c r="W7" s="4">
        <v>404</v>
      </c>
      <c r="X7" s="4">
        <v>56.2</v>
      </c>
      <c r="Y7" s="4">
        <v>277</v>
      </c>
      <c r="Z7" s="4">
        <v>80</v>
      </c>
      <c r="AA7" s="4">
        <v>11.22</v>
      </c>
      <c r="AB7" s="5">
        <v>0.03</v>
      </c>
      <c r="AC7" s="4">
        <v>98.6</v>
      </c>
    </row>
    <row r="8" spans="1:29" x14ac:dyDescent="0.25">
      <c r="A8" t="s">
        <v>44</v>
      </c>
      <c r="B8" s="4">
        <v>2000</v>
      </c>
      <c r="C8" s="5">
        <v>105</v>
      </c>
      <c r="D8" s="4">
        <v>115</v>
      </c>
      <c r="E8" s="4">
        <v>108.9</v>
      </c>
      <c r="F8" s="4">
        <v>29.1</v>
      </c>
      <c r="G8" s="4">
        <v>22</v>
      </c>
      <c r="H8" s="5">
        <v>105</v>
      </c>
      <c r="I8" s="6">
        <v>6.1459999999999999</v>
      </c>
      <c r="J8" s="5">
        <v>14.49</v>
      </c>
      <c r="K8" s="5"/>
      <c r="L8" s="7">
        <v>0.27960000000000002</v>
      </c>
      <c r="N8" s="4">
        <v>111.1</v>
      </c>
      <c r="O8" s="4">
        <v>113.6</v>
      </c>
      <c r="P8" s="4">
        <v>25.8</v>
      </c>
      <c r="Q8" s="4">
        <v>35</v>
      </c>
      <c r="R8" s="4">
        <v>31</v>
      </c>
      <c r="S8" s="4"/>
      <c r="T8" s="4">
        <v>156.4</v>
      </c>
      <c r="U8" s="5">
        <v>5.0999999999999997E-2</v>
      </c>
      <c r="V8" s="4">
        <v>101</v>
      </c>
      <c r="W8" s="4">
        <v>404</v>
      </c>
      <c r="X8" s="4">
        <v>56.01</v>
      </c>
      <c r="Y8" s="4">
        <v>280</v>
      </c>
      <c r="Z8" s="4">
        <v>80</v>
      </c>
      <c r="AA8" s="4">
        <v>11.39</v>
      </c>
      <c r="AB8" s="5">
        <v>0.04</v>
      </c>
      <c r="AC8" s="4">
        <v>98.6</v>
      </c>
    </row>
    <row r="9" spans="1:29" x14ac:dyDescent="0.25">
      <c r="A9" t="s">
        <v>45</v>
      </c>
      <c r="B9" s="4">
        <v>2000</v>
      </c>
      <c r="C9" s="5">
        <v>105</v>
      </c>
      <c r="D9" s="4">
        <v>114.9</v>
      </c>
      <c r="E9" s="4">
        <v>109.2</v>
      </c>
      <c r="F9" s="4">
        <v>28.9</v>
      </c>
      <c r="G9" s="4">
        <v>22</v>
      </c>
      <c r="H9" s="5">
        <v>104.99</v>
      </c>
      <c r="I9" s="6">
        <v>6.1509999999999998</v>
      </c>
      <c r="J9" s="5">
        <v>14.48</v>
      </c>
      <c r="K9" s="5"/>
      <c r="L9" s="7">
        <v>0.27960000000000002</v>
      </c>
      <c r="N9" s="4">
        <v>111.4</v>
      </c>
      <c r="O9" s="4">
        <v>114.8</v>
      </c>
      <c r="P9" s="4">
        <v>25.8</v>
      </c>
      <c r="Q9" s="4">
        <v>35</v>
      </c>
      <c r="R9" s="4">
        <v>31</v>
      </c>
      <c r="S9" s="4"/>
      <c r="T9" s="4">
        <v>158.6</v>
      </c>
      <c r="U9" s="5">
        <v>0.05</v>
      </c>
      <c r="V9" s="4">
        <v>101</v>
      </c>
      <c r="W9" s="4">
        <v>404</v>
      </c>
      <c r="X9" s="4">
        <v>56.23</v>
      </c>
      <c r="Y9" s="4">
        <v>276</v>
      </c>
      <c r="Z9" s="4">
        <v>80</v>
      </c>
      <c r="AA9" s="4">
        <v>11.51</v>
      </c>
      <c r="AB9" s="5">
        <v>0.03</v>
      </c>
      <c r="AC9" s="4">
        <v>98.6</v>
      </c>
    </row>
    <row r="10" spans="1:29" x14ac:dyDescent="0.25">
      <c r="A10" s="3" t="s">
        <v>46</v>
      </c>
      <c r="B10" s="4">
        <f>AVERAGE(B4:B9)</f>
        <v>2000</v>
      </c>
      <c r="C10" s="4">
        <f t="shared" ref="C10:L10" si="0">AVERAGE(C4:C9)</f>
        <v>105</v>
      </c>
      <c r="D10" s="4">
        <f t="shared" si="0"/>
        <v>114.96666666666665</v>
      </c>
      <c r="E10" s="4">
        <f t="shared" si="0"/>
        <v>109.03333333333335</v>
      </c>
      <c r="F10" s="4">
        <f t="shared" si="0"/>
        <v>29</v>
      </c>
      <c r="G10" s="4">
        <f t="shared" si="0"/>
        <v>22</v>
      </c>
      <c r="H10" s="4">
        <f t="shared" si="0"/>
        <v>104.99833333333333</v>
      </c>
      <c r="I10" s="4">
        <f t="shared" si="0"/>
        <v>6.1495000000000006</v>
      </c>
      <c r="J10" s="4">
        <f t="shared" si="0"/>
        <v>14.486666666666666</v>
      </c>
      <c r="K10" s="5">
        <f>MAX(J4:J9)-MIN(J4:J9)</f>
        <v>9.9999999999997868E-3</v>
      </c>
      <c r="L10" s="7">
        <f t="shared" si="0"/>
        <v>0.27965000000000001</v>
      </c>
      <c r="N10" s="4">
        <f>AVERAGE(N4:N9)</f>
        <v>111.31666666666666</v>
      </c>
      <c r="O10" s="4">
        <f t="shared" ref="O10:AC10" si="1">AVERAGE(O4:O9)</f>
        <v>114.36666666666666</v>
      </c>
      <c r="P10" s="4">
        <f t="shared" si="1"/>
        <v>25.933333333333337</v>
      </c>
      <c r="Q10" s="4">
        <f t="shared" si="1"/>
        <v>35</v>
      </c>
      <c r="R10" s="4">
        <f t="shared" si="1"/>
        <v>31</v>
      </c>
      <c r="S10" s="5">
        <f>MAX(R4:R9)-MIN(R4:R9)</f>
        <v>0</v>
      </c>
      <c r="T10" s="4">
        <f t="shared" si="1"/>
        <v>157.96666666666667</v>
      </c>
      <c r="U10" s="4">
        <f t="shared" si="1"/>
        <v>5.0166666666666665E-2</v>
      </c>
      <c r="V10" s="4">
        <f t="shared" si="1"/>
        <v>101</v>
      </c>
      <c r="W10" s="4">
        <f t="shared" si="1"/>
        <v>404</v>
      </c>
      <c r="X10" s="4">
        <f t="shared" si="1"/>
        <v>56.186666666666667</v>
      </c>
      <c r="Y10" s="4">
        <f t="shared" si="1"/>
        <v>277</v>
      </c>
      <c r="Z10" s="4">
        <f t="shared" si="1"/>
        <v>80</v>
      </c>
      <c r="AA10" s="4">
        <f t="shared" si="1"/>
        <v>11.388333333333334</v>
      </c>
      <c r="AB10" s="4">
        <f t="shared" si="1"/>
        <v>3.6666666666666667E-2</v>
      </c>
      <c r="AC10" s="4">
        <f t="shared" si="1"/>
        <v>98.600000000000009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5.4772255750510583E-5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9">
        <f>_xlfn.STDEV.S(L4:L9)/AVERAGE(L4:L9)</f>
        <v>1.958600241391403E-4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53" t="s">
        <v>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N13" s="53" t="s">
        <v>1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</v>
      </c>
      <c r="C16" s="5">
        <v>105</v>
      </c>
      <c r="D16" s="4">
        <v>65.099999999999994</v>
      </c>
      <c r="E16" s="4">
        <v>65</v>
      </c>
      <c r="F16" s="4">
        <v>29</v>
      </c>
      <c r="G16" s="4">
        <v>22</v>
      </c>
      <c r="H16" s="5">
        <v>104.98</v>
      </c>
      <c r="I16" s="6">
        <v>6.444</v>
      </c>
      <c r="J16" s="5">
        <v>14.5</v>
      </c>
      <c r="K16" s="5"/>
      <c r="L16" s="7">
        <v>0.29299999999999998</v>
      </c>
      <c r="N16" s="4">
        <v>56.8</v>
      </c>
      <c r="O16" s="4">
        <v>70.599999999999994</v>
      </c>
      <c r="P16" s="4">
        <v>26.1</v>
      </c>
      <c r="Q16" s="4">
        <v>35</v>
      </c>
      <c r="R16" s="4">
        <v>31</v>
      </c>
      <c r="S16" s="4"/>
      <c r="T16" s="4">
        <v>56.6</v>
      </c>
      <c r="U16" s="5">
        <v>5.1999999999999998E-2</v>
      </c>
      <c r="V16" s="4">
        <v>101</v>
      </c>
      <c r="W16" s="4">
        <v>405</v>
      </c>
      <c r="X16" s="4">
        <v>56.05</v>
      </c>
      <c r="Y16" s="4">
        <v>543</v>
      </c>
      <c r="Z16" s="4">
        <v>80</v>
      </c>
      <c r="AA16" s="4">
        <v>11.57</v>
      </c>
      <c r="AB16" s="5">
        <v>0.02</v>
      </c>
      <c r="AC16" s="4">
        <v>98.6</v>
      </c>
    </row>
    <row r="17" spans="1:29" x14ac:dyDescent="0.25">
      <c r="A17" t="s">
        <v>41</v>
      </c>
      <c r="B17" s="4">
        <v>2000</v>
      </c>
      <c r="C17" s="5">
        <v>105</v>
      </c>
      <c r="D17" s="4">
        <v>65</v>
      </c>
      <c r="E17" s="4">
        <v>65</v>
      </c>
      <c r="F17" s="4">
        <v>29</v>
      </c>
      <c r="G17" s="4">
        <v>22</v>
      </c>
      <c r="H17" s="5">
        <v>105.03</v>
      </c>
      <c r="I17" s="6">
        <v>6.444</v>
      </c>
      <c r="J17" s="5">
        <v>14.49</v>
      </c>
      <c r="K17" s="5"/>
      <c r="L17" s="7">
        <v>0.29299999999999998</v>
      </c>
      <c r="N17" s="4">
        <v>56.7</v>
      </c>
      <c r="O17" s="4">
        <v>70.7</v>
      </c>
      <c r="P17" s="4">
        <v>26.2</v>
      </c>
      <c r="Q17" s="4">
        <v>35</v>
      </c>
      <c r="R17" s="4">
        <v>31</v>
      </c>
      <c r="S17" s="4"/>
      <c r="T17" s="4">
        <v>56.4</v>
      </c>
      <c r="U17" s="5">
        <v>4.8000000000000001E-2</v>
      </c>
      <c r="V17" s="4">
        <v>101</v>
      </c>
      <c r="W17" s="4">
        <v>404</v>
      </c>
      <c r="X17" s="4">
        <v>56.14</v>
      </c>
      <c r="Y17" s="4">
        <v>543</v>
      </c>
      <c r="Z17" s="4">
        <v>80</v>
      </c>
      <c r="AA17" s="4">
        <v>11.37</v>
      </c>
      <c r="AB17" s="5">
        <v>0.02</v>
      </c>
      <c r="AC17" s="4">
        <v>98.6</v>
      </c>
    </row>
    <row r="18" spans="1:29" x14ac:dyDescent="0.25">
      <c r="A18" t="s">
        <v>42</v>
      </c>
      <c r="B18" s="4">
        <v>2001</v>
      </c>
      <c r="C18" s="5">
        <v>105</v>
      </c>
      <c r="D18" s="4">
        <v>65</v>
      </c>
      <c r="E18" s="4">
        <v>65.099999999999994</v>
      </c>
      <c r="F18" s="4">
        <v>29</v>
      </c>
      <c r="G18" s="4">
        <v>22</v>
      </c>
      <c r="H18" s="5">
        <v>104.98</v>
      </c>
      <c r="I18" s="6">
        <v>6.4489999999999998</v>
      </c>
      <c r="J18" s="5">
        <v>14.49</v>
      </c>
      <c r="K18" s="5"/>
      <c r="L18" s="7">
        <v>0.29299999999999998</v>
      </c>
      <c r="N18" s="4">
        <v>56.5</v>
      </c>
      <c r="O18" s="4">
        <v>70.8</v>
      </c>
      <c r="P18" s="4">
        <v>26.1</v>
      </c>
      <c r="Q18" s="4">
        <v>34</v>
      </c>
      <c r="R18" s="4">
        <v>31</v>
      </c>
      <c r="S18" s="4"/>
      <c r="T18" s="4">
        <v>56.3</v>
      </c>
      <c r="U18" s="5">
        <v>4.9000000000000002E-2</v>
      </c>
      <c r="V18" s="4">
        <v>101</v>
      </c>
      <c r="W18" s="4">
        <v>405</v>
      </c>
      <c r="X18" s="4">
        <v>56.15</v>
      </c>
      <c r="Y18" s="4">
        <v>543</v>
      </c>
      <c r="Z18" s="4">
        <v>80</v>
      </c>
      <c r="AA18" s="4">
        <v>11.55</v>
      </c>
      <c r="AB18" s="5">
        <v>0.03</v>
      </c>
      <c r="AC18" s="4">
        <v>98.6</v>
      </c>
    </row>
    <row r="19" spans="1:29" x14ac:dyDescent="0.25">
      <c r="A19" t="s">
        <v>43</v>
      </c>
      <c r="B19" s="4">
        <v>1999</v>
      </c>
      <c r="C19" s="5">
        <v>105</v>
      </c>
      <c r="D19" s="4">
        <v>64.900000000000006</v>
      </c>
      <c r="E19" s="4">
        <v>65.099999999999994</v>
      </c>
      <c r="F19" s="4">
        <v>29</v>
      </c>
      <c r="G19" s="4">
        <v>22</v>
      </c>
      <c r="H19" s="5">
        <v>104.99</v>
      </c>
      <c r="I19" s="6">
        <v>6.4420000000000002</v>
      </c>
      <c r="J19" s="5">
        <v>14.49</v>
      </c>
      <c r="K19" s="5"/>
      <c r="L19" s="7">
        <v>0.29320000000000002</v>
      </c>
      <c r="N19" s="4">
        <v>56.5</v>
      </c>
      <c r="O19" s="4">
        <v>70.3</v>
      </c>
      <c r="P19" s="4">
        <v>25.9</v>
      </c>
      <c r="Q19" s="4">
        <v>35</v>
      </c>
      <c r="R19" s="4">
        <v>31</v>
      </c>
      <c r="S19" s="4"/>
      <c r="T19" s="4">
        <v>56.2</v>
      </c>
      <c r="U19" s="5">
        <v>5.0999999999999997E-2</v>
      </c>
      <c r="V19" s="4">
        <v>101</v>
      </c>
      <c r="W19" s="4">
        <v>405</v>
      </c>
      <c r="X19" s="4">
        <v>56.08</v>
      </c>
      <c r="Y19" s="4">
        <v>543</v>
      </c>
      <c r="Z19" s="4">
        <v>80</v>
      </c>
      <c r="AA19" s="4">
        <v>11.52</v>
      </c>
      <c r="AB19" s="5">
        <v>0.02</v>
      </c>
      <c r="AC19" s="4">
        <v>98.6</v>
      </c>
    </row>
    <row r="20" spans="1:29" x14ac:dyDescent="0.25">
      <c r="A20" t="s">
        <v>44</v>
      </c>
      <c r="B20" s="4">
        <v>2000</v>
      </c>
      <c r="C20" s="5">
        <v>105</v>
      </c>
      <c r="D20" s="4">
        <v>64.900000000000006</v>
      </c>
      <c r="E20" s="4">
        <v>64.7</v>
      </c>
      <c r="F20" s="4">
        <v>29</v>
      </c>
      <c r="G20" s="4">
        <v>22</v>
      </c>
      <c r="H20" s="5">
        <v>105</v>
      </c>
      <c r="I20" s="6">
        <v>6.4420000000000002</v>
      </c>
      <c r="J20" s="5">
        <v>14.49</v>
      </c>
      <c r="K20" s="5"/>
      <c r="L20" s="7">
        <v>0.29299999999999998</v>
      </c>
      <c r="N20" s="4">
        <v>56.8</v>
      </c>
      <c r="O20" s="4">
        <v>70.400000000000006</v>
      </c>
      <c r="P20" s="4">
        <v>25.9</v>
      </c>
      <c r="Q20" s="4">
        <v>35</v>
      </c>
      <c r="R20" s="4">
        <v>31</v>
      </c>
      <c r="S20" s="4"/>
      <c r="T20" s="4">
        <v>56.4</v>
      </c>
      <c r="U20" s="5">
        <v>5.0999999999999997E-2</v>
      </c>
      <c r="V20" s="4">
        <v>101</v>
      </c>
      <c r="W20" s="4">
        <v>404</v>
      </c>
      <c r="X20" s="4">
        <v>55.95</v>
      </c>
      <c r="Y20" s="4">
        <v>543</v>
      </c>
      <c r="Z20" s="4">
        <v>80</v>
      </c>
      <c r="AA20" s="4">
        <v>11.48</v>
      </c>
      <c r="AB20" s="5">
        <v>0.02</v>
      </c>
      <c r="AC20" s="4">
        <v>98.6</v>
      </c>
    </row>
    <row r="21" spans="1:29" x14ac:dyDescent="0.25">
      <c r="A21" t="s">
        <v>45</v>
      </c>
      <c r="B21" s="4">
        <v>2000</v>
      </c>
      <c r="C21" s="5">
        <v>105</v>
      </c>
      <c r="D21" s="4">
        <v>65.099999999999994</v>
      </c>
      <c r="E21" s="4">
        <v>65.099999999999994</v>
      </c>
      <c r="F21" s="4">
        <v>29</v>
      </c>
      <c r="G21" s="4">
        <v>22</v>
      </c>
      <c r="H21" s="5">
        <v>105.01</v>
      </c>
      <c r="I21" s="6">
        <v>6.4409999999999998</v>
      </c>
      <c r="J21" s="5">
        <v>14.49</v>
      </c>
      <c r="K21" s="5"/>
      <c r="L21" s="7">
        <v>0.29289999999999999</v>
      </c>
      <c r="N21" s="4">
        <v>56.9</v>
      </c>
      <c r="O21" s="4">
        <v>70.599999999999994</v>
      </c>
      <c r="P21" s="4">
        <v>26.1</v>
      </c>
      <c r="Q21" s="4">
        <v>35</v>
      </c>
      <c r="R21" s="4">
        <v>31</v>
      </c>
      <c r="S21" s="4"/>
      <c r="T21" s="4">
        <v>56.7</v>
      </c>
      <c r="U21" s="5">
        <v>0.05</v>
      </c>
      <c r="V21" s="4">
        <v>101</v>
      </c>
      <c r="W21" s="4">
        <v>405</v>
      </c>
      <c r="X21" s="4">
        <v>56.15</v>
      </c>
      <c r="Y21" s="4">
        <v>542</v>
      </c>
      <c r="Z21" s="4">
        <v>80</v>
      </c>
      <c r="AA21" s="4">
        <v>11.65</v>
      </c>
      <c r="AB21" s="5">
        <v>0.03</v>
      </c>
      <c r="AC21" s="4">
        <v>98.6</v>
      </c>
    </row>
    <row r="22" spans="1:29" x14ac:dyDescent="0.25">
      <c r="A22" s="3" t="s">
        <v>46</v>
      </c>
      <c r="B22" s="4">
        <f>AVERAGE(B16:B21)</f>
        <v>2000</v>
      </c>
      <c r="C22" s="4">
        <f t="shared" ref="C22:L22" si="2">AVERAGE(C16:C21)</f>
        <v>105</v>
      </c>
      <c r="D22" s="4">
        <f t="shared" si="2"/>
        <v>65</v>
      </c>
      <c r="E22" s="4">
        <f t="shared" si="2"/>
        <v>65</v>
      </c>
      <c r="F22" s="4">
        <f t="shared" si="2"/>
        <v>29</v>
      </c>
      <c r="G22" s="4">
        <f t="shared" si="2"/>
        <v>22</v>
      </c>
      <c r="H22" s="4">
        <f t="shared" si="2"/>
        <v>104.99833333333333</v>
      </c>
      <c r="I22" s="4">
        <f t="shared" si="2"/>
        <v>6.443666666666668</v>
      </c>
      <c r="J22" s="4">
        <f t="shared" si="2"/>
        <v>14.491666666666667</v>
      </c>
      <c r="K22" s="5">
        <f>MAX(J16:J21)-MIN(J16:J21)</f>
        <v>9.9999999999997868E-3</v>
      </c>
      <c r="L22" s="7">
        <f t="shared" si="2"/>
        <v>0.29301666666666665</v>
      </c>
      <c r="N22" s="4">
        <f>AVERAGE(N16:N21)</f>
        <v>56.699999999999996</v>
      </c>
      <c r="O22" s="4">
        <f t="shared" ref="O22:AC22" si="3">AVERAGE(O16:O21)</f>
        <v>70.566666666666677</v>
      </c>
      <c r="P22" s="4">
        <f t="shared" si="3"/>
        <v>26.05</v>
      </c>
      <c r="Q22" s="4">
        <f t="shared" si="3"/>
        <v>34.833333333333336</v>
      </c>
      <c r="R22" s="4">
        <f t="shared" si="3"/>
        <v>31</v>
      </c>
      <c r="S22" s="5">
        <f>MAX(R16:R21)-MIN(R16:R21)</f>
        <v>0</v>
      </c>
      <c r="T22" s="4">
        <f t="shared" si="3"/>
        <v>56.43333333333333</v>
      </c>
      <c r="U22" s="4">
        <f t="shared" si="3"/>
        <v>5.0166666666666665E-2</v>
      </c>
      <c r="V22" s="4">
        <f t="shared" si="3"/>
        <v>101</v>
      </c>
      <c r="W22" s="4">
        <f t="shared" si="3"/>
        <v>404.66666666666669</v>
      </c>
      <c r="X22" s="4">
        <f t="shared" si="3"/>
        <v>56.086666666666666</v>
      </c>
      <c r="Y22" s="4">
        <f t="shared" si="3"/>
        <v>542.83333333333337</v>
      </c>
      <c r="Z22" s="4">
        <f t="shared" si="3"/>
        <v>80</v>
      </c>
      <c r="AA22" s="4">
        <f t="shared" si="3"/>
        <v>11.523333333333333</v>
      </c>
      <c r="AB22" s="4">
        <f t="shared" si="3"/>
        <v>2.3333333333333334E-2</v>
      </c>
      <c r="AC22" s="4">
        <f t="shared" si="3"/>
        <v>98.600000000000009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9.8319208025027371E-5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9">
        <f>_xlfn.STDEV.S(L16:L21)/AVERAGE(L16:L21)</f>
        <v>3.3554135040678249E-4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53" t="s">
        <v>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N25" s="53" t="s">
        <v>1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</v>
      </c>
      <c r="C28" s="5">
        <v>105</v>
      </c>
      <c r="D28" s="4">
        <v>114.8</v>
      </c>
      <c r="E28" s="4">
        <v>108.8</v>
      </c>
      <c r="F28" s="4">
        <v>29</v>
      </c>
      <c r="G28" s="4">
        <v>22</v>
      </c>
      <c r="H28" s="5">
        <v>105</v>
      </c>
      <c r="I28" s="6">
        <v>4.6429999999999998</v>
      </c>
      <c r="J28" s="5">
        <v>14.48</v>
      </c>
      <c r="K28" s="5"/>
      <c r="L28" s="7">
        <v>0.28139999999999998</v>
      </c>
      <c r="N28" s="4">
        <v>113.8</v>
      </c>
      <c r="O28" s="4">
        <v>113.8</v>
      </c>
      <c r="P28" s="4">
        <v>26</v>
      </c>
      <c r="Q28" s="4">
        <v>35</v>
      </c>
      <c r="R28" s="4">
        <v>31</v>
      </c>
      <c r="S28" s="4"/>
      <c r="T28" s="4">
        <v>165.1</v>
      </c>
      <c r="U28" s="5">
        <v>0.05</v>
      </c>
      <c r="V28" s="4">
        <v>102</v>
      </c>
      <c r="W28" s="4">
        <v>405</v>
      </c>
      <c r="X28" s="4">
        <v>57.71</v>
      </c>
      <c r="Y28" s="4">
        <v>235</v>
      </c>
      <c r="Z28" s="4">
        <v>80</v>
      </c>
      <c r="AA28" s="4">
        <v>11.49</v>
      </c>
      <c r="AB28" s="5">
        <v>0.04</v>
      </c>
      <c r="AC28" s="4">
        <v>98.6</v>
      </c>
    </row>
    <row r="29" spans="1:29" x14ac:dyDescent="0.25">
      <c r="A29" t="s">
        <v>41</v>
      </c>
      <c r="B29" s="4">
        <v>1500</v>
      </c>
      <c r="C29" s="5">
        <v>105</v>
      </c>
      <c r="D29" s="4">
        <v>115.2</v>
      </c>
      <c r="E29" s="4">
        <v>109.2</v>
      </c>
      <c r="F29" s="4">
        <v>29</v>
      </c>
      <c r="G29" s="4">
        <v>22</v>
      </c>
      <c r="H29" s="5">
        <v>105</v>
      </c>
      <c r="I29" s="6">
        <v>4.6420000000000003</v>
      </c>
      <c r="J29" s="5">
        <v>14.48</v>
      </c>
      <c r="K29" s="5"/>
      <c r="L29" s="7">
        <v>0.28149999999999997</v>
      </c>
      <c r="N29" s="4">
        <v>114</v>
      </c>
      <c r="O29" s="4">
        <v>113.4</v>
      </c>
      <c r="P29" s="4">
        <v>25.9</v>
      </c>
      <c r="Q29" s="4">
        <v>36</v>
      </c>
      <c r="R29" s="4">
        <v>31</v>
      </c>
      <c r="S29" s="4"/>
      <c r="T29" s="4">
        <v>162.30000000000001</v>
      </c>
      <c r="U29" s="5">
        <v>0.05</v>
      </c>
      <c r="V29" s="4">
        <v>102</v>
      </c>
      <c r="W29" s="4">
        <v>405</v>
      </c>
      <c r="X29" s="4">
        <v>57.63</v>
      </c>
      <c r="Y29" s="4">
        <v>236</v>
      </c>
      <c r="Z29" s="4">
        <v>80</v>
      </c>
      <c r="AA29" s="4">
        <v>11.28</v>
      </c>
      <c r="AB29" s="5">
        <v>0.04</v>
      </c>
      <c r="AC29" s="4">
        <v>98.6</v>
      </c>
    </row>
    <row r="30" spans="1:29" x14ac:dyDescent="0.25">
      <c r="A30" t="s">
        <v>42</v>
      </c>
      <c r="B30" s="4">
        <v>1500</v>
      </c>
      <c r="C30" s="5">
        <v>105</v>
      </c>
      <c r="D30" s="4">
        <v>115</v>
      </c>
      <c r="E30" s="4">
        <v>109</v>
      </c>
      <c r="F30" s="4">
        <v>29</v>
      </c>
      <c r="G30" s="4">
        <v>22</v>
      </c>
      <c r="H30" s="5">
        <v>104.99</v>
      </c>
      <c r="I30" s="6">
        <v>4.6390000000000002</v>
      </c>
      <c r="J30" s="5">
        <v>14.49</v>
      </c>
      <c r="K30" s="5"/>
      <c r="L30" s="7">
        <v>0.28129999999999999</v>
      </c>
      <c r="N30" s="4">
        <v>113.8</v>
      </c>
      <c r="O30" s="4">
        <v>114.2</v>
      </c>
      <c r="P30" s="4">
        <v>25.9</v>
      </c>
      <c r="Q30" s="4">
        <v>35</v>
      </c>
      <c r="R30" s="4">
        <v>30</v>
      </c>
      <c r="S30" s="4"/>
      <c r="T30" s="4">
        <v>159.80000000000001</v>
      </c>
      <c r="U30" s="5">
        <v>0.05</v>
      </c>
      <c r="V30" s="4">
        <v>102</v>
      </c>
      <c r="W30" s="4">
        <v>405</v>
      </c>
      <c r="X30" s="4">
        <v>57.74</v>
      </c>
      <c r="Y30" s="4">
        <v>236</v>
      </c>
      <c r="Z30" s="4">
        <v>80</v>
      </c>
      <c r="AA30" s="4">
        <v>11.46</v>
      </c>
      <c r="AB30" s="5">
        <v>0.03</v>
      </c>
      <c r="AC30" s="4">
        <v>98.6</v>
      </c>
    </row>
    <row r="31" spans="1:29" x14ac:dyDescent="0.25">
      <c r="A31" t="s">
        <v>43</v>
      </c>
      <c r="B31" s="4">
        <v>1500</v>
      </c>
      <c r="C31" s="5">
        <v>105</v>
      </c>
      <c r="D31" s="4">
        <v>115</v>
      </c>
      <c r="E31" s="4">
        <v>108.8</v>
      </c>
      <c r="F31" s="4">
        <v>29</v>
      </c>
      <c r="G31" s="4">
        <v>22</v>
      </c>
      <c r="H31" s="5">
        <v>105</v>
      </c>
      <c r="I31" s="6">
        <v>4.6399999999999997</v>
      </c>
      <c r="J31" s="5">
        <v>14.49</v>
      </c>
      <c r="K31" s="5"/>
      <c r="L31" s="7">
        <v>0.28129999999999999</v>
      </c>
      <c r="N31" s="4">
        <v>113.7</v>
      </c>
      <c r="O31" s="4">
        <v>113.6</v>
      </c>
      <c r="P31" s="4">
        <v>26</v>
      </c>
      <c r="Q31" s="4">
        <v>35</v>
      </c>
      <c r="R31" s="4">
        <v>30</v>
      </c>
      <c r="S31" s="4"/>
      <c r="T31" s="4">
        <v>161.6</v>
      </c>
      <c r="U31" s="5">
        <v>0.05</v>
      </c>
      <c r="V31" s="4">
        <v>102</v>
      </c>
      <c r="W31" s="4">
        <v>405</v>
      </c>
      <c r="X31" s="4">
        <v>57.66</v>
      </c>
      <c r="Y31" s="4">
        <v>237</v>
      </c>
      <c r="Z31" s="4">
        <v>80</v>
      </c>
      <c r="AA31" s="4">
        <v>11.31</v>
      </c>
      <c r="AB31" s="5">
        <v>0.03</v>
      </c>
      <c r="AC31" s="4">
        <v>98.6</v>
      </c>
    </row>
    <row r="32" spans="1:29" x14ac:dyDescent="0.25">
      <c r="A32" t="s">
        <v>44</v>
      </c>
      <c r="B32" s="4">
        <v>1500</v>
      </c>
      <c r="C32" s="5">
        <v>105</v>
      </c>
      <c r="D32" s="4">
        <v>115</v>
      </c>
      <c r="E32" s="4">
        <v>109.2</v>
      </c>
      <c r="F32" s="4">
        <v>29</v>
      </c>
      <c r="G32" s="4">
        <v>22</v>
      </c>
      <c r="H32" s="5">
        <v>105</v>
      </c>
      <c r="I32" s="6">
        <v>4.6429999999999998</v>
      </c>
      <c r="J32" s="5">
        <v>14.49</v>
      </c>
      <c r="K32" s="5"/>
      <c r="L32" s="7">
        <v>0.28139999999999998</v>
      </c>
      <c r="N32" s="4">
        <v>113.9</v>
      </c>
      <c r="O32" s="4">
        <v>113.7</v>
      </c>
      <c r="P32" s="4">
        <v>26.1</v>
      </c>
      <c r="Q32" s="4">
        <v>35</v>
      </c>
      <c r="R32" s="4">
        <v>31</v>
      </c>
      <c r="S32" s="4"/>
      <c r="T32" s="4">
        <v>161.69999999999999</v>
      </c>
      <c r="U32" s="5">
        <v>5.0999999999999997E-2</v>
      </c>
      <c r="V32" s="4">
        <v>102</v>
      </c>
      <c r="W32" s="4">
        <v>405</v>
      </c>
      <c r="X32" s="4">
        <v>57.71</v>
      </c>
      <c r="Y32" s="4">
        <v>236</v>
      </c>
      <c r="Z32" s="4">
        <v>80</v>
      </c>
      <c r="AA32" s="4">
        <v>11.37</v>
      </c>
      <c r="AB32" s="5">
        <v>0.03</v>
      </c>
      <c r="AC32" s="4">
        <v>98.6</v>
      </c>
    </row>
    <row r="33" spans="1:29" x14ac:dyDescent="0.25">
      <c r="A33" t="s">
        <v>45</v>
      </c>
      <c r="B33" s="4">
        <v>1500</v>
      </c>
      <c r="C33" s="5">
        <v>105</v>
      </c>
      <c r="D33" s="4">
        <v>115</v>
      </c>
      <c r="E33" s="4">
        <v>109</v>
      </c>
      <c r="F33" s="4">
        <v>29</v>
      </c>
      <c r="G33" s="4">
        <v>22</v>
      </c>
      <c r="H33" s="5">
        <v>105.01</v>
      </c>
      <c r="I33" s="6">
        <v>4.6440000000000001</v>
      </c>
      <c r="J33" s="5">
        <v>14.48</v>
      </c>
      <c r="K33" s="5"/>
      <c r="L33" s="7">
        <v>0.28160000000000002</v>
      </c>
      <c r="N33" s="4">
        <v>113.8</v>
      </c>
      <c r="O33" s="4">
        <v>113.9</v>
      </c>
      <c r="P33" s="4">
        <v>26.1</v>
      </c>
      <c r="Q33" s="4">
        <v>35</v>
      </c>
      <c r="R33" s="4">
        <v>31</v>
      </c>
      <c r="S33" s="4"/>
      <c r="T33" s="4">
        <v>159</v>
      </c>
      <c r="U33" s="5">
        <v>5.0999999999999997E-2</v>
      </c>
      <c r="V33" s="4">
        <v>102</v>
      </c>
      <c r="W33" s="4">
        <v>405</v>
      </c>
      <c r="X33" s="4">
        <v>57.71</v>
      </c>
      <c r="Y33" s="4">
        <v>235</v>
      </c>
      <c r="Z33" s="4">
        <v>80</v>
      </c>
      <c r="AA33" s="4">
        <v>11.46</v>
      </c>
      <c r="AB33" s="5">
        <v>0.04</v>
      </c>
      <c r="AC33" s="4">
        <v>98.6</v>
      </c>
    </row>
    <row r="34" spans="1:29" x14ac:dyDescent="0.25">
      <c r="A34" s="3" t="s">
        <v>46</v>
      </c>
      <c r="B34" s="4">
        <f>AVERAGE(B28:B33)</f>
        <v>1500</v>
      </c>
      <c r="C34" s="4">
        <f t="shared" ref="C34:L34" si="4">AVERAGE(C28:C33)</f>
        <v>105</v>
      </c>
      <c r="D34" s="4">
        <f t="shared" si="4"/>
        <v>115</v>
      </c>
      <c r="E34" s="4">
        <f t="shared" si="4"/>
        <v>109</v>
      </c>
      <c r="F34" s="4">
        <f t="shared" si="4"/>
        <v>29</v>
      </c>
      <c r="G34" s="4">
        <f t="shared" si="4"/>
        <v>22</v>
      </c>
      <c r="H34" s="4">
        <f t="shared" si="4"/>
        <v>105</v>
      </c>
      <c r="I34" s="4">
        <f t="shared" si="4"/>
        <v>4.6418333333333335</v>
      </c>
      <c r="J34" s="4">
        <f t="shared" si="4"/>
        <v>14.485000000000001</v>
      </c>
      <c r="K34" s="5">
        <f>MAX(J28:J33)-MIN(J28:J33)</f>
        <v>9.9999999999997868E-3</v>
      </c>
      <c r="L34" s="7">
        <f t="shared" si="4"/>
        <v>0.28141666666666665</v>
      </c>
      <c r="N34" s="4">
        <f>AVERAGE(N28:N33)</f>
        <v>113.83333333333333</v>
      </c>
      <c r="O34" s="4">
        <f t="shared" ref="O34:AC34" si="5">AVERAGE(O28:O33)</f>
        <v>113.76666666666667</v>
      </c>
      <c r="P34" s="4">
        <f t="shared" si="5"/>
        <v>26</v>
      </c>
      <c r="Q34" s="4">
        <f t="shared" si="5"/>
        <v>35.166666666666664</v>
      </c>
      <c r="R34" s="4">
        <f t="shared" si="5"/>
        <v>30.666666666666668</v>
      </c>
      <c r="S34" s="5">
        <f>MAX(R28:R33)-MIN(R28:R33)</f>
        <v>1</v>
      </c>
      <c r="T34" s="4">
        <f t="shared" si="5"/>
        <v>161.58333333333334</v>
      </c>
      <c r="U34" s="4">
        <f t="shared" si="5"/>
        <v>5.0333333333333334E-2</v>
      </c>
      <c r="V34" s="4">
        <f t="shared" si="5"/>
        <v>102</v>
      </c>
      <c r="W34" s="4">
        <f t="shared" si="5"/>
        <v>405</v>
      </c>
      <c r="X34" s="4">
        <f t="shared" si="5"/>
        <v>57.693333333333328</v>
      </c>
      <c r="Y34" s="4">
        <f t="shared" si="5"/>
        <v>235.83333333333334</v>
      </c>
      <c r="Z34" s="4">
        <f t="shared" si="5"/>
        <v>80</v>
      </c>
      <c r="AA34" s="4">
        <f t="shared" si="5"/>
        <v>11.395000000000001</v>
      </c>
      <c r="AB34" s="4">
        <f t="shared" si="5"/>
        <v>3.5000000000000003E-2</v>
      </c>
      <c r="AC34" s="4">
        <f t="shared" si="5"/>
        <v>98.600000000000009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1.1690451944500576E-4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9">
        <f>_xlfn.STDEV.S(L28:L33)/AVERAGE(L28:L33)</f>
        <v>4.1541434212024556E-4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53" t="s">
        <v>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N37" s="53" t="s">
        <v>1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695</v>
      </c>
      <c r="C40" s="5">
        <v>20</v>
      </c>
      <c r="D40" s="4">
        <v>115</v>
      </c>
      <c r="E40" s="4">
        <v>109.4</v>
      </c>
      <c r="F40" s="4">
        <v>28.9</v>
      </c>
      <c r="G40" s="4">
        <v>21.9</v>
      </c>
      <c r="H40" s="5">
        <v>104.01</v>
      </c>
      <c r="I40" s="6">
        <v>1.014</v>
      </c>
      <c r="J40" s="5">
        <v>14.49</v>
      </c>
      <c r="K40" s="5"/>
      <c r="L40" s="7">
        <v>0.69810000000000005</v>
      </c>
      <c r="N40" s="4">
        <v>117.4</v>
      </c>
      <c r="O40" s="4">
        <v>111.9</v>
      </c>
      <c r="P40" s="4">
        <v>25.9</v>
      </c>
      <c r="Q40" s="4">
        <v>35</v>
      </c>
      <c r="R40" s="4">
        <v>29</v>
      </c>
      <c r="S40" s="4"/>
      <c r="T40" s="4">
        <v>170.8</v>
      </c>
      <c r="U40" s="5">
        <v>0.05</v>
      </c>
      <c r="V40" s="4">
        <v>105</v>
      </c>
      <c r="W40" s="4">
        <v>406</v>
      </c>
      <c r="X40" s="4">
        <v>34.1</v>
      </c>
      <c r="Y40" s="4">
        <v>116</v>
      </c>
      <c r="Z40" s="4">
        <v>80</v>
      </c>
      <c r="AA40" s="4">
        <v>11.24</v>
      </c>
      <c r="AB40" s="5">
        <v>-0.01</v>
      </c>
      <c r="AC40" s="4">
        <v>98.6</v>
      </c>
    </row>
    <row r="41" spans="1:29" x14ac:dyDescent="0.25">
      <c r="A41" t="s">
        <v>41</v>
      </c>
      <c r="B41" s="4">
        <v>695</v>
      </c>
      <c r="C41" s="5">
        <v>20</v>
      </c>
      <c r="D41" s="4">
        <v>115.1</v>
      </c>
      <c r="E41" s="4">
        <v>108.8</v>
      </c>
      <c r="F41" s="4">
        <v>29</v>
      </c>
      <c r="G41" s="4">
        <v>22</v>
      </c>
      <c r="H41" s="5">
        <v>104</v>
      </c>
      <c r="I41" s="6">
        <v>1.0129999999999999</v>
      </c>
      <c r="J41" s="5">
        <v>14.49</v>
      </c>
      <c r="K41" s="5"/>
      <c r="L41" s="7">
        <v>0.69520000000000004</v>
      </c>
      <c r="N41" s="4">
        <v>117.6</v>
      </c>
      <c r="O41" s="4">
        <v>110.5</v>
      </c>
      <c r="P41" s="4">
        <v>25.7</v>
      </c>
      <c r="Q41" s="4">
        <v>35</v>
      </c>
      <c r="R41" s="4">
        <v>29</v>
      </c>
      <c r="S41" s="4"/>
      <c r="T41" s="4">
        <v>169</v>
      </c>
      <c r="U41" s="5">
        <v>0.05</v>
      </c>
      <c r="V41" s="4">
        <v>105</v>
      </c>
      <c r="W41" s="4">
        <v>406</v>
      </c>
      <c r="X41" s="4">
        <v>33.65</v>
      </c>
      <c r="Y41" s="4">
        <v>121</v>
      </c>
      <c r="Z41" s="4">
        <v>80</v>
      </c>
      <c r="AA41" s="4">
        <v>11.39</v>
      </c>
      <c r="AB41" s="5">
        <v>-0.01</v>
      </c>
      <c r="AC41" s="4">
        <v>98.7</v>
      </c>
    </row>
    <row r="42" spans="1:29" x14ac:dyDescent="0.25">
      <c r="A42" t="s">
        <v>42</v>
      </c>
      <c r="B42" s="4">
        <v>695</v>
      </c>
      <c r="C42" s="5">
        <v>20</v>
      </c>
      <c r="D42" s="4">
        <v>115</v>
      </c>
      <c r="E42" s="4">
        <v>108.8</v>
      </c>
      <c r="F42" s="4">
        <v>29</v>
      </c>
      <c r="G42" s="4">
        <v>22</v>
      </c>
      <c r="H42" s="5">
        <v>103.99</v>
      </c>
      <c r="I42" s="6">
        <v>1.0089999999999999</v>
      </c>
      <c r="J42" s="5">
        <v>14.49</v>
      </c>
      <c r="K42" s="5"/>
      <c r="L42" s="7">
        <v>0.69330000000000003</v>
      </c>
      <c r="N42" s="4">
        <v>117.5</v>
      </c>
      <c r="O42" s="4">
        <v>111.6</v>
      </c>
      <c r="P42" s="4">
        <v>26</v>
      </c>
      <c r="Q42" s="4">
        <v>35</v>
      </c>
      <c r="R42" s="4">
        <v>29</v>
      </c>
      <c r="S42" s="4"/>
      <c r="T42" s="4">
        <v>169.3</v>
      </c>
      <c r="U42" s="5">
        <v>0.05</v>
      </c>
      <c r="V42" s="4">
        <v>105</v>
      </c>
      <c r="W42" s="4">
        <v>406</v>
      </c>
      <c r="X42" s="4">
        <v>33.97</v>
      </c>
      <c r="Y42" s="4">
        <v>120</v>
      </c>
      <c r="Z42" s="4">
        <v>80</v>
      </c>
      <c r="AA42" s="4">
        <v>11.38</v>
      </c>
      <c r="AB42" s="5">
        <v>0</v>
      </c>
      <c r="AC42" s="4">
        <v>98.6</v>
      </c>
    </row>
    <row r="43" spans="1:29" x14ac:dyDescent="0.25">
      <c r="A43" t="s">
        <v>43</v>
      </c>
      <c r="B43" s="4">
        <v>695</v>
      </c>
      <c r="C43" s="5">
        <v>20</v>
      </c>
      <c r="D43" s="4">
        <v>115.1</v>
      </c>
      <c r="E43" s="4">
        <v>109.5</v>
      </c>
      <c r="F43" s="4">
        <v>29</v>
      </c>
      <c r="G43" s="4">
        <v>22</v>
      </c>
      <c r="H43" s="5">
        <v>104</v>
      </c>
      <c r="I43" s="6">
        <v>1.014</v>
      </c>
      <c r="J43" s="5">
        <v>14.49</v>
      </c>
      <c r="K43" s="5"/>
      <c r="L43" s="7">
        <v>0.69689999999999996</v>
      </c>
      <c r="N43" s="4">
        <v>117</v>
      </c>
      <c r="O43" s="4">
        <v>111.3</v>
      </c>
      <c r="P43" s="4">
        <v>26.2</v>
      </c>
      <c r="Q43" s="4">
        <v>35</v>
      </c>
      <c r="R43" s="4">
        <v>29</v>
      </c>
      <c r="S43" s="4"/>
      <c r="T43" s="4">
        <v>166.3</v>
      </c>
      <c r="U43" s="5">
        <v>0.05</v>
      </c>
      <c r="V43" s="4">
        <v>105</v>
      </c>
      <c r="W43" s="4">
        <v>406</v>
      </c>
      <c r="X43" s="4">
        <v>33.619999999999997</v>
      </c>
      <c r="Y43" s="4">
        <v>121</v>
      </c>
      <c r="Z43" s="4">
        <v>80</v>
      </c>
      <c r="AA43" s="4">
        <v>11.26</v>
      </c>
      <c r="AB43" s="5">
        <v>-0.01</v>
      </c>
      <c r="AC43" s="4">
        <v>98.6</v>
      </c>
    </row>
    <row r="44" spans="1:29" x14ac:dyDescent="0.25">
      <c r="A44" t="s">
        <v>44</v>
      </c>
      <c r="B44" s="4">
        <v>695</v>
      </c>
      <c r="C44" s="5">
        <v>20</v>
      </c>
      <c r="D44" s="4">
        <v>114.9</v>
      </c>
      <c r="E44" s="4">
        <v>108.4</v>
      </c>
      <c r="F44" s="4">
        <v>29.1</v>
      </c>
      <c r="G44" s="4">
        <v>22</v>
      </c>
      <c r="H44" s="5">
        <v>103.99</v>
      </c>
      <c r="I44" s="6">
        <v>1.012</v>
      </c>
      <c r="J44" s="5">
        <v>14.49</v>
      </c>
      <c r="K44" s="5"/>
      <c r="L44" s="7">
        <v>0.69420000000000004</v>
      </c>
      <c r="N44" s="4">
        <v>118.4</v>
      </c>
      <c r="O44" s="4">
        <v>111.2</v>
      </c>
      <c r="P44" s="4">
        <v>26.2</v>
      </c>
      <c r="Q44" s="4">
        <v>35</v>
      </c>
      <c r="R44" s="4">
        <v>29</v>
      </c>
      <c r="S44" s="4"/>
      <c r="T44" s="4">
        <v>170.9</v>
      </c>
      <c r="U44" s="5">
        <v>0.05</v>
      </c>
      <c r="V44" s="4">
        <v>105</v>
      </c>
      <c r="W44" s="4">
        <v>406</v>
      </c>
      <c r="X44" s="4">
        <v>33.520000000000003</v>
      </c>
      <c r="Y44" s="4">
        <v>121</v>
      </c>
      <c r="Z44" s="4">
        <v>80</v>
      </c>
      <c r="AA44" s="4">
        <v>11.45</v>
      </c>
      <c r="AB44" s="5">
        <v>-0.01</v>
      </c>
      <c r="AC44" s="4">
        <v>98.6</v>
      </c>
    </row>
    <row r="45" spans="1:29" x14ac:dyDescent="0.25">
      <c r="A45" t="s">
        <v>45</v>
      </c>
      <c r="B45" s="4">
        <v>695</v>
      </c>
      <c r="C45" s="5">
        <v>20</v>
      </c>
      <c r="D45" s="4">
        <v>114.9</v>
      </c>
      <c r="E45" s="4">
        <v>109.5</v>
      </c>
      <c r="F45" s="4">
        <v>28.9</v>
      </c>
      <c r="G45" s="4">
        <v>22</v>
      </c>
      <c r="H45" s="5">
        <v>104</v>
      </c>
      <c r="I45" s="6">
        <v>1.0109999999999999</v>
      </c>
      <c r="J45" s="5">
        <v>14.49</v>
      </c>
      <c r="K45" s="5"/>
      <c r="L45" s="7">
        <v>0.69520000000000004</v>
      </c>
      <c r="N45" s="4">
        <v>118.1</v>
      </c>
      <c r="O45" s="4">
        <v>112</v>
      </c>
      <c r="P45" s="4">
        <v>25.9</v>
      </c>
      <c r="Q45" s="4">
        <v>35</v>
      </c>
      <c r="R45" s="4">
        <v>29</v>
      </c>
      <c r="S45" s="4"/>
      <c r="T45" s="4">
        <v>171</v>
      </c>
      <c r="U45" s="5">
        <v>0.05</v>
      </c>
      <c r="V45" s="4">
        <v>105</v>
      </c>
      <c r="W45" s="4">
        <v>406</v>
      </c>
      <c r="X45" s="4">
        <v>33.54</v>
      </c>
      <c r="Y45" s="4">
        <v>119</v>
      </c>
      <c r="Z45" s="4">
        <v>80</v>
      </c>
      <c r="AA45" s="4">
        <v>11.27</v>
      </c>
      <c r="AB45" s="5">
        <v>-0.01</v>
      </c>
      <c r="AC45" s="4">
        <v>98.7</v>
      </c>
    </row>
    <row r="46" spans="1:29" x14ac:dyDescent="0.25">
      <c r="A46" s="3" t="s">
        <v>46</v>
      </c>
      <c r="B46" s="4">
        <f>AVERAGE(B40:B45)</f>
        <v>695</v>
      </c>
      <c r="C46" s="4">
        <f t="shared" ref="C46:L46" si="6">AVERAGE(C40:C45)</f>
        <v>20</v>
      </c>
      <c r="D46" s="4">
        <f t="shared" si="6"/>
        <v>115</v>
      </c>
      <c r="E46" s="4">
        <f t="shared" si="6"/>
        <v>109.06666666666666</v>
      </c>
      <c r="F46" s="4">
        <f t="shared" si="6"/>
        <v>28.983333333333334</v>
      </c>
      <c r="G46" s="4">
        <f t="shared" si="6"/>
        <v>21.983333333333334</v>
      </c>
      <c r="H46" s="4">
        <f t="shared" si="6"/>
        <v>103.99833333333333</v>
      </c>
      <c r="I46" s="4">
        <f t="shared" si="6"/>
        <v>1.0121666666666667</v>
      </c>
      <c r="J46" s="4">
        <f t="shared" si="6"/>
        <v>14.49</v>
      </c>
      <c r="K46" s="5">
        <f>MAX(J40:J45)-MIN(J40:J45)</f>
        <v>0</v>
      </c>
      <c r="L46" s="7">
        <f t="shared" si="6"/>
        <v>0.69548333333333323</v>
      </c>
      <c r="N46" s="4">
        <f>AVERAGE(N40:N45)</f>
        <v>117.66666666666667</v>
      </c>
      <c r="O46" s="4">
        <f t="shared" ref="O46:AC46" si="7">AVERAGE(O40:O45)</f>
        <v>111.41666666666667</v>
      </c>
      <c r="P46" s="4">
        <f t="shared" si="7"/>
        <v>25.983333333333334</v>
      </c>
      <c r="Q46" s="4">
        <f t="shared" si="7"/>
        <v>35</v>
      </c>
      <c r="R46" s="4">
        <f t="shared" si="7"/>
        <v>29</v>
      </c>
      <c r="S46" s="5">
        <f>MAX(R40:R45)-MIN(R40:R45)</f>
        <v>0</v>
      </c>
      <c r="T46" s="4">
        <f t="shared" si="7"/>
        <v>169.55</v>
      </c>
      <c r="U46" s="4">
        <f t="shared" si="7"/>
        <v>4.9999999999999996E-2</v>
      </c>
      <c r="V46" s="4">
        <f t="shared" si="7"/>
        <v>105</v>
      </c>
      <c r="W46" s="4">
        <f t="shared" si="7"/>
        <v>406</v>
      </c>
      <c r="X46" s="4">
        <f t="shared" si="7"/>
        <v>33.733333333333334</v>
      </c>
      <c r="Y46" s="4">
        <f t="shared" si="7"/>
        <v>119.66666666666667</v>
      </c>
      <c r="Z46" s="4">
        <f t="shared" si="7"/>
        <v>80</v>
      </c>
      <c r="AA46" s="4">
        <f t="shared" si="7"/>
        <v>11.331666666666665</v>
      </c>
      <c r="AB46" s="4">
        <f t="shared" si="7"/>
        <v>-8.3333333333333332E-3</v>
      </c>
      <c r="AC46" s="4">
        <f t="shared" si="7"/>
        <v>98.63333333333334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1.7566065770873824E-3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9">
        <f>_xlfn.STDEV.S(L40:L45)/AVERAGE(L40:L45)</f>
        <v>2.5257349714884842E-3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53" t="s">
        <v>0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N49" s="53" t="s">
        <v>1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696</v>
      </c>
      <c r="C52" s="5">
        <v>20</v>
      </c>
      <c r="D52" s="4">
        <v>35.1</v>
      </c>
      <c r="E52" s="4">
        <v>34.799999999999997</v>
      </c>
      <c r="F52" s="4">
        <v>29</v>
      </c>
      <c r="G52" s="4">
        <v>22</v>
      </c>
      <c r="H52" s="5">
        <v>104</v>
      </c>
      <c r="I52" s="6">
        <v>1.2410000000000001</v>
      </c>
      <c r="J52" s="5">
        <v>14.49</v>
      </c>
      <c r="K52" s="5"/>
      <c r="L52" s="7">
        <v>0.85199999999999998</v>
      </c>
      <c r="N52" s="4">
        <v>33.200000000000003</v>
      </c>
      <c r="O52" s="4">
        <v>37</v>
      </c>
      <c r="P52" s="4">
        <v>26</v>
      </c>
      <c r="Q52" s="4">
        <v>32</v>
      </c>
      <c r="R52" s="4">
        <v>29</v>
      </c>
      <c r="T52" s="4">
        <v>47.5</v>
      </c>
      <c r="U52" s="5">
        <v>0.05</v>
      </c>
      <c r="V52" s="4">
        <v>105</v>
      </c>
      <c r="W52" s="4">
        <v>406</v>
      </c>
      <c r="X52" s="4">
        <v>35.07</v>
      </c>
      <c r="Y52" s="4">
        <v>527</v>
      </c>
      <c r="Z52" s="4">
        <v>80</v>
      </c>
      <c r="AA52" s="4">
        <v>11.48</v>
      </c>
      <c r="AB52" s="5">
        <v>0</v>
      </c>
      <c r="AC52" s="4">
        <v>98.8</v>
      </c>
    </row>
    <row r="53" spans="1:29" x14ac:dyDescent="0.25">
      <c r="A53" t="s">
        <v>41</v>
      </c>
      <c r="B53" s="4">
        <v>695</v>
      </c>
      <c r="C53" s="5">
        <v>20</v>
      </c>
      <c r="D53" s="4">
        <v>35.1</v>
      </c>
      <c r="E53" s="4">
        <v>34.9</v>
      </c>
      <c r="F53" s="4">
        <v>29</v>
      </c>
      <c r="G53" s="4">
        <v>22</v>
      </c>
      <c r="H53" s="5">
        <v>103.99</v>
      </c>
      <c r="I53" s="6">
        <v>1.24</v>
      </c>
      <c r="J53" s="5">
        <v>14.49</v>
      </c>
      <c r="K53" s="5"/>
      <c r="L53" s="7">
        <v>0.85160000000000002</v>
      </c>
      <c r="N53" s="4">
        <v>33.1</v>
      </c>
      <c r="O53" s="4">
        <v>37</v>
      </c>
      <c r="P53" s="4">
        <v>26.2</v>
      </c>
      <c r="Q53" s="4">
        <v>31</v>
      </c>
      <c r="R53" s="4">
        <v>29</v>
      </c>
      <c r="T53" s="4">
        <v>45.3</v>
      </c>
      <c r="U53" s="5">
        <v>0.05</v>
      </c>
      <c r="V53" s="4">
        <v>105</v>
      </c>
      <c r="W53" s="4">
        <v>406</v>
      </c>
      <c r="X53" s="4">
        <v>34.67</v>
      </c>
      <c r="Y53" s="4">
        <v>527</v>
      </c>
      <c r="Z53" s="4">
        <v>80</v>
      </c>
      <c r="AA53" s="4">
        <v>11.71</v>
      </c>
      <c r="AB53" s="5">
        <v>0</v>
      </c>
      <c r="AC53" s="4">
        <v>98.8</v>
      </c>
    </row>
    <row r="54" spans="1:29" x14ac:dyDescent="0.25">
      <c r="A54" t="s">
        <v>42</v>
      </c>
      <c r="B54" s="4">
        <v>695</v>
      </c>
      <c r="C54" s="5">
        <v>20</v>
      </c>
      <c r="D54" s="4">
        <v>35</v>
      </c>
      <c r="E54" s="4">
        <v>34.9</v>
      </c>
      <c r="F54" s="4">
        <v>29</v>
      </c>
      <c r="G54" s="4">
        <v>22</v>
      </c>
      <c r="H54" s="5">
        <v>104</v>
      </c>
      <c r="I54" s="6">
        <v>1.24</v>
      </c>
      <c r="J54" s="5">
        <v>14.49</v>
      </c>
      <c r="K54" s="5"/>
      <c r="L54" s="7">
        <v>0.8528</v>
      </c>
      <c r="N54" s="4">
        <v>32.9</v>
      </c>
      <c r="O54" s="4">
        <v>37.1</v>
      </c>
      <c r="P54" s="4">
        <v>26.1</v>
      </c>
      <c r="Q54" s="4">
        <v>32</v>
      </c>
      <c r="R54" s="4">
        <v>29</v>
      </c>
      <c r="T54" s="4">
        <v>45</v>
      </c>
      <c r="U54" s="5">
        <v>0.05</v>
      </c>
      <c r="V54" s="4">
        <v>105</v>
      </c>
      <c r="W54" s="4">
        <v>406</v>
      </c>
      <c r="X54" s="4">
        <v>34.57</v>
      </c>
      <c r="Y54" s="4">
        <v>527</v>
      </c>
      <c r="Z54" s="4">
        <v>80</v>
      </c>
      <c r="AA54" s="4">
        <v>11.52</v>
      </c>
      <c r="AB54" s="5">
        <v>0</v>
      </c>
      <c r="AC54" s="4">
        <v>98.8</v>
      </c>
    </row>
    <row r="55" spans="1:29" x14ac:dyDescent="0.25">
      <c r="A55" t="s">
        <v>43</v>
      </c>
      <c r="B55" s="4">
        <v>696</v>
      </c>
      <c r="C55" s="5">
        <v>20</v>
      </c>
      <c r="D55" s="4">
        <v>34.799999999999997</v>
      </c>
      <c r="E55" s="4">
        <v>34.9</v>
      </c>
      <c r="F55" s="4">
        <v>29</v>
      </c>
      <c r="G55" s="4">
        <v>22</v>
      </c>
      <c r="H55" s="5">
        <v>103.99</v>
      </c>
      <c r="I55" s="6">
        <v>1.2410000000000001</v>
      </c>
      <c r="J55" s="5">
        <v>14.49</v>
      </c>
      <c r="K55" s="5"/>
      <c r="L55" s="7">
        <v>0.85229999999999995</v>
      </c>
      <c r="N55" s="4">
        <v>33</v>
      </c>
      <c r="O55" s="4">
        <v>37</v>
      </c>
      <c r="P55" s="4">
        <v>25.9</v>
      </c>
      <c r="Q55" s="4">
        <v>31</v>
      </c>
      <c r="R55" s="4">
        <v>29</v>
      </c>
      <c r="T55" s="4">
        <v>48.5</v>
      </c>
      <c r="U55" s="5">
        <v>0.05</v>
      </c>
      <c r="V55" s="4">
        <v>105</v>
      </c>
      <c r="W55" s="4">
        <v>407</v>
      </c>
      <c r="X55" s="4">
        <v>35.119999999999997</v>
      </c>
      <c r="Y55" s="4">
        <v>526</v>
      </c>
      <c r="Z55" s="4">
        <v>80</v>
      </c>
      <c r="AA55" s="4">
        <v>11.52</v>
      </c>
      <c r="AB55" s="5">
        <v>0</v>
      </c>
      <c r="AC55" s="4">
        <v>98.8</v>
      </c>
    </row>
    <row r="56" spans="1:29" x14ac:dyDescent="0.25">
      <c r="A56" t="s">
        <v>44</v>
      </c>
      <c r="B56" s="4">
        <v>695</v>
      </c>
      <c r="C56" s="5">
        <v>20</v>
      </c>
      <c r="D56" s="4">
        <v>34.9</v>
      </c>
      <c r="E56" s="4">
        <v>34.9</v>
      </c>
      <c r="F56" s="4">
        <v>28.9</v>
      </c>
      <c r="G56" s="4">
        <v>22</v>
      </c>
      <c r="H56" s="5">
        <v>104</v>
      </c>
      <c r="I56" s="6">
        <v>1.2350000000000001</v>
      </c>
      <c r="J56" s="5">
        <v>14.49</v>
      </c>
      <c r="K56" s="5"/>
      <c r="L56" s="7">
        <v>0.84889999999999999</v>
      </c>
      <c r="N56" s="4">
        <v>33.299999999999997</v>
      </c>
      <c r="O56" s="4">
        <v>37.1</v>
      </c>
      <c r="P56" s="4">
        <v>25.9</v>
      </c>
      <c r="Q56" s="4">
        <v>31</v>
      </c>
      <c r="R56" s="4">
        <v>29</v>
      </c>
      <c r="T56" s="4">
        <v>50.9</v>
      </c>
      <c r="U56" s="5">
        <v>0.05</v>
      </c>
      <c r="V56" s="4">
        <v>105</v>
      </c>
      <c r="W56" s="4">
        <v>407</v>
      </c>
      <c r="X56" s="4">
        <v>35.01</v>
      </c>
      <c r="Y56" s="4">
        <v>527</v>
      </c>
      <c r="Z56" s="4">
        <v>80</v>
      </c>
      <c r="AA56" s="4">
        <v>11.75</v>
      </c>
      <c r="AB56" s="5">
        <v>0</v>
      </c>
      <c r="AC56" s="4">
        <v>98.8</v>
      </c>
    </row>
    <row r="57" spans="1:29" x14ac:dyDescent="0.25">
      <c r="A57" t="s">
        <v>45</v>
      </c>
      <c r="B57" s="4">
        <v>695</v>
      </c>
      <c r="C57" s="5">
        <v>20</v>
      </c>
      <c r="D57" s="4">
        <v>35</v>
      </c>
      <c r="E57" s="4">
        <v>34.9</v>
      </c>
      <c r="F57" s="4">
        <v>29</v>
      </c>
      <c r="G57" s="4">
        <v>22</v>
      </c>
      <c r="H57" s="5">
        <v>104</v>
      </c>
      <c r="I57" s="6">
        <v>1.2390000000000001</v>
      </c>
      <c r="J57" s="5">
        <v>14.49</v>
      </c>
      <c r="K57" s="5"/>
      <c r="L57" s="7">
        <v>0.85150000000000003</v>
      </c>
      <c r="N57" s="4">
        <v>33.299999999999997</v>
      </c>
      <c r="O57" s="4">
        <v>37</v>
      </c>
      <c r="P57" s="4">
        <v>25.9</v>
      </c>
      <c r="Q57" s="4">
        <v>29</v>
      </c>
      <c r="R57" s="4">
        <v>29</v>
      </c>
      <c r="T57" s="4">
        <v>50.3</v>
      </c>
      <c r="U57" s="5">
        <v>0.05</v>
      </c>
      <c r="V57" s="4">
        <v>105</v>
      </c>
      <c r="W57" s="4">
        <v>407</v>
      </c>
      <c r="X57" s="4">
        <v>34.93</v>
      </c>
      <c r="Y57" s="4">
        <v>526</v>
      </c>
      <c r="Z57" s="4">
        <v>80</v>
      </c>
      <c r="AA57" s="4">
        <v>11.49</v>
      </c>
      <c r="AB57" s="5">
        <v>0</v>
      </c>
      <c r="AC57" s="4">
        <v>98.8</v>
      </c>
    </row>
    <row r="58" spans="1:29" x14ac:dyDescent="0.25">
      <c r="A58" s="3" t="s">
        <v>46</v>
      </c>
      <c r="B58" s="4">
        <f>AVERAGE(B52:B57)</f>
        <v>695.33333333333337</v>
      </c>
      <c r="C58" s="4">
        <f t="shared" ref="C58:L58" si="8">AVERAGE(C52:C57)</f>
        <v>20</v>
      </c>
      <c r="D58" s="4">
        <f t="shared" si="8"/>
        <v>34.983333333333334</v>
      </c>
      <c r="E58" s="4">
        <f t="shared" si="8"/>
        <v>34.883333333333333</v>
      </c>
      <c r="F58" s="4">
        <f t="shared" si="8"/>
        <v>28.983333333333334</v>
      </c>
      <c r="G58" s="4">
        <f t="shared" si="8"/>
        <v>22</v>
      </c>
      <c r="H58" s="4">
        <f t="shared" si="8"/>
        <v>103.99666666666667</v>
      </c>
      <c r="I58" s="4">
        <f t="shared" si="8"/>
        <v>1.2393333333333334</v>
      </c>
      <c r="J58" s="4">
        <f t="shared" si="8"/>
        <v>14.49</v>
      </c>
      <c r="K58" s="5">
        <f>MAX(J52:J57)-MIN(J52:J57)</f>
        <v>0</v>
      </c>
      <c r="L58" s="7">
        <f t="shared" si="8"/>
        <v>0.85151666666666659</v>
      </c>
      <c r="N58" s="4">
        <f>AVERAGE(N52:N57)</f>
        <v>33.133333333333333</v>
      </c>
      <c r="O58" s="4">
        <f t="shared" ref="O58:AC58" si="9">AVERAGE(O52:O57)</f>
        <v>37.033333333333331</v>
      </c>
      <c r="P58" s="4">
        <f t="shared" si="9"/>
        <v>26.000000000000004</v>
      </c>
      <c r="Q58" s="4">
        <f t="shared" si="9"/>
        <v>31</v>
      </c>
      <c r="R58" s="4">
        <f t="shared" si="9"/>
        <v>29</v>
      </c>
      <c r="S58" s="5">
        <f>MAX(R52:R57)-MIN(R52:R57)</f>
        <v>0</v>
      </c>
      <c r="T58" s="4">
        <f t="shared" si="9"/>
        <v>47.916666666666664</v>
      </c>
      <c r="U58" s="4">
        <f t="shared" si="9"/>
        <v>4.9999999999999996E-2</v>
      </c>
      <c r="V58" s="4">
        <f t="shared" si="9"/>
        <v>105</v>
      </c>
      <c r="W58" s="4">
        <f t="shared" si="9"/>
        <v>406.5</v>
      </c>
      <c r="X58" s="4">
        <f t="shared" si="9"/>
        <v>34.895000000000003</v>
      </c>
      <c r="Y58" s="4">
        <f t="shared" si="9"/>
        <v>526.66666666666663</v>
      </c>
      <c r="Z58" s="4">
        <f t="shared" si="9"/>
        <v>80</v>
      </c>
      <c r="AA58" s="4">
        <f t="shared" si="9"/>
        <v>11.578333333333333</v>
      </c>
      <c r="AB58" s="4">
        <f t="shared" si="9"/>
        <v>0</v>
      </c>
      <c r="AC58" s="4">
        <f t="shared" si="9"/>
        <v>98.8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1.3673575489485772E-3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9">
        <f>_xlfn.STDEV.S(L52:L57)/AVERAGE(L52:L57)</f>
        <v>1.605790705543337E-3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53" t="s">
        <v>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N61" s="53" t="s">
        <v>1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</v>
      </c>
      <c r="C64" s="5">
        <v>40</v>
      </c>
      <c r="D64" s="4">
        <v>115</v>
      </c>
      <c r="E64" s="4">
        <v>109</v>
      </c>
      <c r="F64" s="4">
        <v>29</v>
      </c>
      <c r="G64" s="4">
        <v>22</v>
      </c>
      <c r="H64" s="5">
        <v>104</v>
      </c>
      <c r="I64" s="6">
        <v>1.2729999999999999</v>
      </c>
      <c r="J64" s="5">
        <v>14.47</v>
      </c>
      <c r="K64" s="5"/>
      <c r="L64" s="7">
        <v>0.43719999999999998</v>
      </c>
      <c r="N64" s="4">
        <v>118</v>
      </c>
      <c r="O64" s="4">
        <v>111.9</v>
      </c>
      <c r="P64" s="4">
        <v>25.9</v>
      </c>
      <c r="Q64" s="4">
        <v>27</v>
      </c>
      <c r="R64" s="4">
        <v>29</v>
      </c>
      <c r="T64" s="4">
        <v>171.9</v>
      </c>
      <c r="U64" s="5">
        <v>5.0999999999999997E-2</v>
      </c>
      <c r="V64" s="4">
        <v>106</v>
      </c>
      <c r="W64" s="4">
        <v>407</v>
      </c>
      <c r="X64" s="4">
        <v>40.49</v>
      </c>
      <c r="Y64" s="4">
        <v>115</v>
      </c>
      <c r="Z64" s="4">
        <v>80</v>
      </c>
      <c r="AA64" s="4">
        <v>12.25</v>
      </c>
      <c r="AB64" s="5">
        <v>0.01</v>
      </c>
      <c r="AC64" s="4">
        <v>98.8</v>
      </c>
    </row>
    <row r="65" spans="1:29" x14ac:dyDescent="0.25">
      <c r="A65" t="s">
        <v>41</v>
      </c>
      <c r="B65" s="4">
        <v>695</v>
      </c>
      <c r="C65" s="5">
        <v>40</v>
      </c>
      <c r="D65" s="4">
        <v>115.1</v>
      </c>
      <c r="E65" s="4">
        <v>109.3</v>
      </c>
      <c r="F65" s="4">
        <v>29</v>
      </c>
      <c r="G65" s="4">
        <v>22</v>
      </c>
      <c r="H65" s="5">
        <v>104</v>
      </c>
      <c r="I65" s="6">
        <v>1.2749999999999999</v>
      </c>
      <c r="J65" s="5">
        <v>14.47</v>
      </c>
      <c r="K65" s="5"/>
      <c r="L65" s="7">
        <v>0.43809999999999999</v>
      </c>
      <c r="N65" s="4">
        <v>117.4</v>
      </c>
      <c r="O65" s="4">
        <v>111.2</v>
      </c>
      <c r="P65" s="4">
        <v>26</v>
      </c>
      <c r="Q65" s="4">
        <v>28</v>
      </c>
      <c r="R65" s="4">
        <v>29</v>
      </c>
      <c r="T65" s="4">
        <v>172.2</v>
      </c>
      <c r="U65" s="5">
        <v>0.05</v>
      </c>
      <c r="V65" s="4">
        <v>106</v>
      </c>
      <c r="W65" s="4">
        <v>407</v>
      </c>
      <c r="X65" s="4">
        <v>40.450000000000003</v>
      </c>
      <c r="Y65" s="4">
        <v>117</v>
      </c>
      <c r="Z65" s="4">
        <v>80</v>
      </c>
      <c r="AA65" s="4">
        <v>12.08</v>
      </c>
      <c r="AB65" s="5">
        <v>0.01</v>
      </c>
      <c r="AC65" s="4">
        <v>98.8</v>
      </c>
    </row>
    <row r="66" spans="1:29" x14ac:dyDescent="0.25">
      <c r="A66" t="s">
        <v>42</v>
      </c>
      <c r="B66" s="4">
        <v>695</v>
      </c>
      <c r="C66" s="5">
        <v>40</v>
      </c>
      <c r="D66" s="4">
        <v>114.9</v>
      </c>
      <c r="E66" s="4">
        <v>108.6</v>
      </c>
      <c r="F66" s="4">
        <v>29</v>
      </c>
      <c r="G66" s="4">
        <v>22</v>
      </c>
      <c r="H66" s="5">
        <v>104</v>
      </c>
      <c r="I66" s="6">
        <v>1.272</v>
      </c>
      <c r="J66" s="5">
        <v>14.47</v>
      </c>
      <c r="K66" s="5"/>
      <c r="L66" s="7">
        <v>0.43690000000000001</v>
      </c>
      <c r="N66" s="4">
        <v>118.3</v>
      </c>
      <c r="O66" s="4">
        <v>111.4</v>
      </c>
      <c r="P66" s="4">
        <v>26</v>
      </c>
      <c r="Q66" s="4">
        <v>28</v>
      </c>
      <c r="R66" s="4">
        <v>29</v>
      </c>
      <c r="T66" s="4">
        <v>173.6</v>
      </c>
      <c r="U66" s="5">
        <v>0.05</v>
      </c>
      <c r="V66" s="4">
        <v>106</v>
      </c>
      <c r="W66" s="4">
        <v>407</v>
      </c>
      <c r="X66" s="4">
        <v>40.590000000000003</v>
      </c>
      <c r="Y66" s="4">
        <v>114</v>
      </c>
      <c r="Z66" s="4">
        <v>80</v>
      </c>
      <c r="AA66" s="4">
        <v>11.89</v>
      </c>
      <c r="AB66" s="5">
        <v>0.01</v>
      </c>
      <c r="AC66" s="4">
        <v>98.7</v>
      </c>
    </row>
    <row r="67" spans="1:29" x14ac:dyDescent="0.25">
      <c r="A67" t="s">
        <v>43</v>
      </c>
      <c r="B67" s="4">
        <v>695</v>
      </c>
      <c r="C67" s="5">
        <v>40</v>
      </c>
      <c r="D67" s="4">
        <v>115</v>
      </c>
      <c r="E67" s="4">
        <v>109.3</v>
      </c>
      <c r="F67" s="4">
        <v>29</v>
      </c>
      <c r="G67" s="4">
        <v>22</v>
      </c>
      <c r="H67" s="5">
        <v>104</v>
      </c>
      <c r="I67" s="6">
        <v>1.278</v>
      </c>
      <c r="J67" s="5">
        <v>14.48</v>
      </c>
      <c r="K67" s="5"/>
      <c r="L67" s="7">
        <v>0.43819999999999998</v>
      </c>
      <c r="N67" s="4">
        <v>117.6</v>
      </c>
      <c r="O67" s="4">
        <v>111.9</v>
      </c>
      <c r="P67" s="4">
        <v>26</v>
      </c>
      <c r="Q67" s="4">
        <v>28</v>
      </c>
      <c r="R67" s="4">
        <v>29</v>
      </c>
      <c r="T67" s="4">
        <v>172.7</v>
      </c>
      <c r="U67" s="5">
        <v>0.05</v>
      </c>
      <c r="V67" s="4">
        <v>106</v>
      </c>
      <c r="W67" s="4">
        <v>407</v>
      </c>
      <c r="X67" s="4">
        <v>40.44</v>
      </c>
      <c r="Y67" s="4">
        <v>116</v>
      </c>
      <c r="Z67" s="4">
        <v>80</v>
      </c>
      <c r="AA67" s="4">
        <v>11.95</v>
      </c>
      <c r="AB67" s="5">
        <v>0.01</v>
      </c>
      <c r="AC67" s="4">
        <v>98.8</v>
      </c>
    </row>
    <row r="68" spans="1:29" x14ac:dyDescent="0.25">
      <c r="A68" t="s">
        <v>44</v>
      </c>
      <c r="B68" s="4">
        <v>695</v>
      </c>
      <c r="C68" s="5">
        <v>40</v>
      </c>
      <c r="D68" s="4">
        <v>115.1</v>
      </c>
      <c r="E68" s="4">
        <v>109</v>
      </c>
      <c r="F68" s="4">
        <v>29</v>
      </c>
      <c r="G68" s="4">
        <v>22</v>
      </c>
      <c r="H68" s="5">
        <v>103.99</v>
      </c>
      <c r="I68" s="6">
        <v>1.2689999999999999</v>
      </c>
      <c r="J68" s="5">
        <v>14.48</v>
      </c>
      <c r="K68" s="5"/>
      <c r="L68" s="7">
        <v>0.43619999999999998</v>
      </c>
      <c r="N68" s="4">
        <v>117.9</v>
      </c>
      <c r="O68" s="4">
        <v>111.3</v>
      </c>
      <c r="P68" s="4">
        <v>26</v>
      </c>
      <c r="Q68" s="4">
        <v>28</v>
      </c>
      <c r="R68" s="4">
        <v>29</v>
      </c>
      <c r="T68" s="4">
        <v>173.1</v>
      </c>
      <c r="U68" s="5">
        <v>0.05</v>
      </c>
      <c r="V68" s="4">
        <v>106</v>
      </c>
      <c r="W68" s="4">
        <v>407</v>
      </c>
      <c r="X68" s="4">
        <v>40.520000000000003</v>
      </c>
      <c r="Y68" s="4">
        <v>114</v>
      </c>
      <c r="Z68" s="4">
        <v>80</v>
      </c>
      <c r="AA68" s="4">
        <v>12.07</v>
      </c>
      <c r="AB68" s="5">
        <v>0.01</v>
      </c>
      <c r="AC68" s="4">
        <v>98.8</v>
      </c>
    </row>
    <row r="69" spans="1:29" x14ac:dyDescent="0.25">
      <c r="A69" t="s">
        <v>45</v>
      </c>
      <c r="B69" s="4">
        <v>695</v>
      </c>
      <c r="C69" s="5">
        <v>40</v>
      </c>
      <c r="D69" s="4">
        <v>115</v>
      </c>
      <c r="E69" s="4">
        <v>108.7</v>
      </c>
      <c r="F69" s="4">
        <v>29</v>
      </c>
      <c r="G69" s="4">
        <v>22</v>
      </c>
      <c r="H69" s="5">
        <v>104.01</v>
      </c>
      <c r="I69" s="6">
        <v>1.2749999999999999</v>
      </c>
      <c r="J69" s="5">
        <v>14.47</v>
      </c>
      <c r="K69" s="5"/>
      <c r="L69" s="7">
        <v>0.43709999999999999</v>
      </c>
      <c r="N69" s="4">
        <v>117.7</v>
      </c>
      <c r="O69" s="4">
        <v>111.3</v>
      </c>
      <c r="P69" s="4">
        <v>26.1</v>
      </c>
      <c r="Q69" s="4">
        <v>28</v>
      </c>
      <c r="R69" s="4">
        <v>29</v>
      </c>
      <c r="T69" s="4">
        <v>172.2</v>
      </c>
      <c r="U69" s="5">
        <v>0.05</v>
      </c>
      <c r="V69" s="4">
        <v>106</v>
      </c>
      <c r="W69" s="4">
        <v>407</v>
      </c>
      <c r="X69" s="4">
        <v>40.21</v>
      </c>
      <c r="Y69" s="4">
        <v>118</v>
      </c>
      <c r="Z69" s="4">
        <v>80</v>
      </c>
      <c r="AA69" s="4">
        <v>11.86</v>
      </c>
      <c r="AB69" s="5">
        <v>0.01</v>
      </c>
      <c r="AC69" s="4">
        <v>98.7</v>
      </c>
    </row>
    <row r="70" spans="1:29" x14ac:dyDescent="0.25">
      <c r="A70" s="3" t="s">
        <v>46</v>
      </c>
      <c r="B70" s="4">
        <f>AVERAGE(B64:B69)</f>
        <v>695</v>
      </c>
      <c r="C70" s="4">
        <f t="shared" ref="C70:L70" si="10">AVERAGE(C64:C69)</f>
        <v>40</v>
      </c>
      <c r="D70" s="4">
        <f t="shared" si="10"/>
        <v>115.01666666666667</v>
      </c>
      <c r="E70" s="4">
        <f t="shared" si="10"/>
        <v>108.98333333333335</v>
      </c>
      <c r="F70" s="4">
        <f t="shared" si="10"/>
        <v>29</v>
      </c>
      <c r="G70" s="4">
        <f t="shared" si="10"/>
        <v>22</v>
      </c>
      <c r="H70" s="4">
        <f t="shared" si="10"/>
        <v>104</v>
      </c>
      <c r="I70" s="4">
        <f t="shared" si="10"/>
        <v>1.2736666666666669</v>
      </c>
      <c r="J70" s="4">
        <f t="shared" si="10"/>
        <v>14.473333333333334</v>
      </c>
      <c r="K70" s="5">
        <f>MAX(J64:J69)-MIN(J64:J69)</f>
        <v>9.9999999999997868E-3</v>
      </c>
      <c r="L70" s="7">
        <f t="shared" si="10"/>
        <v>0.4372833333333333</v>
      </c>
      <c r="N70" s="4">
        <f>AVERAGE(N64:N69)</f>
        <v>117.81666666666666</v>
      </c>
      <c r="O70" s="4">
        <f t="shared" ref="O70:AC70" si="11">AVERAGE(O64:O69)</f>
        <v>111.49999999999999</v>
      </c>
      <c r="P70" s="4">
        <f t="shared" si="11"/>
        <v>26</v>
      </c>
      <c r="Q70" s="4">
        <f t="shared" si="11"/>
        <v>27.833333333333332</v>
      </c>
      <c r="R70" s="4">
        <f t="shared" si="11"/>
        <v>29</v>
      </c>
      <c r="S70" s="5">
        <f>MAX(R64:R69)-MIN(R64:R69)</f>
        <v>0</v>
      </c>
      <c r="T70" s="4">
        <f t="shared" si="11"/>
        <v>172.61666666666667</v>
      </c>
      <c r="U70" s="4">
        <f t="shared" si="11"/>
        <v>5.0166666666666665E-2</v>
      </c>
      <c r="V70" s="4">
        <f t="shared" si="11"/>
        <v>106</v>
      </c>
      <c r="W70" s="4">
        <f t="shared" si="11"/>
        <v>407</v>
      </c>
      <c r="X70" s="4">
        <f t="shared" si="11"/>
        <v>40.450000000000003</v>
      </c>
      <c r="Y70" s="4">
        <f t="shared" si="11"/>
        <v>115.66666666666667</v>
      </c>
      <c r="Z70" s="4">
        <f t="shared" si="11"/>
        <v>80</v>
      </c>
      <c r="AA70" s="4">
        <f t="shared" si="11"/>
        <v>12.016666666666666</v>
      </c>
      <c r="AB70" s="4">
        <f t="shared" si="11"/>
        <v>0.01</v>
      </c>
      <c r="AC70" s="4">
        <f t="shared" si="11"/>
        <v>98.766666666666666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7.5740786018278512E-4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9">
        <f>_xlfn.STDEV.S(L64:L69)/AVERAGE(L64:L69)</f>
        <v>1.732075756030305E-3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57" t="s">
        <v>54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60" t="s">
        <v>59</v>
      </c>
      <c r="H76" s="61"/>
      <c r="I76" s="60" t="s">
        <v>60</v>
      </c>
      <c r="J76" s="61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57" t="s">
        <v>66</v>
      </c>
      <c r="H77" s="59"/>
      <c r="I77" s="57" t="s">
        <v>66</v>
      </c>
      <c r="J77" s="59"/>
    </row>
    <row r="78" spans="1:29" x14ac:dyDescent="0.25">
      <c r="A78" s="10" t="s">
        <v>29</v>
      </c>
      <c r="B78" s="15">
        <f>L10</f>
        <v>0.27965000000000001</v>
      </c>
      <c r="C78" s="50">
        <f>L12</f>
        <v>1.958600241391403E-4</v>
      </c>
      <c r="D78" s="10">
        <v>0.5</v>
      </c>
      <c r="E78" s="10">
        <v>21.99</v>
      </c>
      <c r="F78" s="16">
        <v>0.3</v>
      </c>
      <c r="G78" s="54">
        <v>0.92242599999999997</v>
      </c>
      <c r="H78" s="55"/>
      <c r="I78" s="54">
        <v>3.0747520000000002</v>
      </c>
      <c r="J78" s="56"/>
    </row>
    <row r="79" spans="1:29" x14ac:dyDescent="0.25">
      <c r="A79" s="10" t="s">
        <v>49</v>
      </c>
      <c r="B79" s="15">
        <f>L22</f>
        <v>0.29301666666666665</v>
      </c>
      <c r="C79" s="50">
        <f>L24</f>
        <v>3.3554135040678249E-4</v>
      </c>
      <c r="D79" s="10">
        <v>0.5</v>
      </c>
      <c r="E79" s="10">
        <v>21.99</v>
      </c>
      <c r="F79" s="16">
        <v>3.2000000000000001E-2</v>
      </c>
      <c r="G79" s="62">
        <v>0.10309599999999999</v>
      </c>
      <c r="H79" s="63"/>
      <c r="I79" s="62">
        <v>3.2217549999999999</v>
      </c>
      <c r="J79" s="64"/>
    </row>
    <row r="80" spans="1:29" x14ac:dyDescent="0.25">
      <c r="A80" s="10" t="s">
        <v>50</v>
      </c>
      <c r="B80" s="15">
        <f>L34</f>
        <v>0.28141666666666665</v>
      </c>
      <c r="C80" s="50">
        <f>L36</f>
        <v>4.1541434212024556E-4</v>
      </c>
      <c r="D80" s="10">
        <v>0.5</v>
      </c>
      <c r="E80" s="10">
        <v>16.489999999999998</v>
      </c>
      <c r="F80" s="16">
        <v>0.31</v>
      </c>
      <c r="G80" s="62">
        <v>0.71929500000000002</v>
      </c>
      <c r="H80" s="63"/>
      <c r="I80" s="62">
        <v>2.3203079999999998</v>
      </c>
      <c r="J80" s="64"/>
    </row>
    <row r="81" spans="1:10" x14ac:dyDescent="0.25">
      <c r="A81" s="10" t="s">
        <v>51</v>
      </c>
      <c r="B81" s="15">
        <f>L46</f>
        <v>0.69548333333333323</v>
      </c>
      <c r="C81" s="50">
        <f>L48</f>
        <v>2.5257349714884842E-3</v>
      </c>
      <c r="D81" s="10">
        <v>0.5</v>
      </c>
      <c r="E81" s="10">
        <v>1.46</v>
      </c>
      <c r="F81" s="16">
        <v>0.17399999999999999</v>
      </c>
      <c r="G81" s="62">
        <v>8.8340000000000002E-2</v>
      </c>
      <c r="H81" s="63"/>
      <c r="I81" s="62">
        <v>0.50770000000000004</v>
      </c>
      <c r="J81" s="64"/>
    </row>
    <row r="82" spans="1:10" x14ac:dyDescent="0.25">
      <c r="A82" s="10" t="s">
        <v>52</v>
      </c>
      <c r="B82" s="15">
        <f>L58</f>
        <v>0.85151666666666659</v>
      </c>
      <c r="C82" s="50">
        <f>L60</f>
        <v>1.605790705543337E-3</v>
      </c>
      <c r="D82" s="10">
        <v>0.5</v>
      </c>
      <c r="E82" s="10">
        <v>1.46</v>
      </c>
      <c r="F82" s="16">
        <v>1.0999999999999999E-2</v>
      </c>
      <c r="G82" s="62">
        <v>6.8380000000000003E-3</v>
      </c>
      <c r="H82" s="63"/>
      <c r="I82" s="62">
        <v>0.62161</v>
      </c>
      <c r="J82" s="64"/>
    </row>
    <row r="83" spans="1:10" x14ac:dyDescent="0.25">
      <c r="A83" s="10" t="s">
        <v>53</v>
      </c>
      <c r="B83" s="15">
        <f>L70</f>
        <v>0.4372833333333333</v>
      </c>
      <c r="C83" s="50">
        <f>L72</f>
        <v>1.732075756030305E-3</v>
      </c>
      <c r="D83" s="10">
        <v>0.5</v>
      </c>
      <c r="E83" s="10">
        <v>2.91</v>
      </c>
      <c r="F83" s="16">
        <v>0.17199999999999999</v>
      </c>
      <c r="G83" s="65">
        <v>0.109434</v>
      </c>
      <c r="H83" s="66"/>
      <c r="I83" s="65">
        <v>0.63624199999999997</v>
      </c>
      <c r="J83" s="67"/>
    </row>
    <row r="84" spans="1:10" x14ac:dyDescent="0.25">
      <c r="A84" s="68" t="s">
        <v>67</v>
      </c>
      <c r="B84" s="69"/>
      <c r="C84" s="69"/>
      <c r="D84" s="69"/>
      <c r="E84" s="69"/>
      <c r="F84" s="70"/>
      <c r="G84" s="71">
        <f>SUM(G78:G83)</f>
        <v>1.9494290000000001</v>
      </c>
      <c r="H84" s="72"/>
      <c r="I84" s="71">
        <f>SUM(I78:I83)</f>
        <v>10.382366999999999</v>
      </c>
      <c r="J84" s="72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AEDC-082A-47CE-8A99-8019CA37A518}">
  <dimension ref="A1:AC84"/>
  <sheetViews>
    <sheetView topLeftCell="I38" workbookViewId="0">
      <selection activeCell="S70" sqref="S70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N1" s="53" t="s">
        <v>1</v>
      </c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</v>
      </c>
      <c r="C4" s="5">
        <v>105</v>
      </c>
      <c r="D4" s="4">
        <v>115.1</v>
      </c>
      <c r="E4" s="4">
        <v>108.9</v>
      </c>
      <c r="F4" s="4">
        <v>29</v>
      </c>
      <c r="G4" s="4">
        <v>22</v>
      </c>
      <c r="H4" s="5">
        <v>105</v>
      </c>
      <c r="I4" s="6">
        <v>6.157</v>
      </c>
      <c r="J4" s="5">
        <v>14.48</v>
      </c>
      <c r="K4" s="5"/>
      <c r="L4" s="7">
        <v>0.27979999999999999</v>
      </c>
      <c r="N4" s="4">
        <v>111.4</v>
      </c>
      <c r="O4" s="4">
        <v>114.3</v>
      </c>
      <c r="P4" s="4">
        <v>26</v>
      </c>
      <c r="Q4" s="4">
        <v>32</v>
      </c>
      <c r="R4" s="4">
        <v>31</v>
      </c>
      <c r="S4" s="4"/>
      <c r="T4" s="4">
        <v>158.69999999999999</v>
      </c>
      <c r="U4" s="5">
        <v>5.0999999999999997E-2</v>
      </c>
      <c r="V4" s="4">
        <v>101</v>
      </c>
      <c r="W4" s="4">
        <v>405</v>
      </c>
      <c r="X4" s="4">
        <v>56.3</v>
      </c>
      <c r="Y4" s="4">
        <v>284</v>
      </c>
      <c r="Z4" s="4">
        <v>80</v>
      </c>
      <c r="AA4" s="4">
        <v>11.81</v>
      </c>
      <c r="AB4" s="5">
        <v>0.04</v>
      </c>
      <c r="AC4" s="4">
        <v>98.5</v>
      </c>
    </row>
    <row r="5" spans="1:29" x14ac:dyDescent="0.25">
      <c r="A5" t="s">
        <v>41</v>
      </c>
      <c r="B5" s="4">
        <v>2000</v>
      </c>
      <c r="C5" s="5">
        <v>105</v>
      </c>
      <c r="D5" s="4">
        <v>115</v>
      </c>
      <c r="E5" s="4">
        <v>108.8</v>
      </c>
      <c r="F5" s="4">
        <v>29</v>
      </c>
      <c r="G5" s="4">
        <v>22</v>
      </c>
      <c r="H5" s="5">
        <v>104.99</v>
      </c>
      <c r="I5" s="6">
        <v>6.1550000000000002</v>
      </c>
      <c r="J5" s="5">
        <v>14.49</v>
      </c>
      <c r="K5" s="5"/>
      <c r="L5" s="7">
        <v>0.28000000000000003</v>
      </c>
      <c r="N5" s="4">
        <v>111.4</v>
      </c>
      <c r="O5" s="4">
        <v>114.4</v>
      </c>
      <c r="P5" s="4">
        <v>26</v>
      </c>
      <c r="Q5" s="4">
        <v>32</v>
      </c>
      <c r="R5" s="4">
        <v>31</v>
      </c>
      <c r="S5" s="4"/>
      <c r="T5" s="4">
        <v>158.5</v>
      </c>
      <c r="U5" s="5">
        <v>0.05</v>
      </c>
      <c r="V5" s="4">
        <v>101</v>
      </c>
      <c r="W5" s="4">
        <v>405</v>
      </c>
      <c r="X5" s="4">
        <v>56.19</v>
      </c>
      <c r="Y5" s="4">
        <v>283</v>
      </c>
      <c r="Z5" s="4">
        <v>80</v>
      </c>
      <c r="AA5" s="4">
        <v>11.66</v>
      </c>
      <c r="AB5" s="5">
        <v>0.04</v>
      </c>
      <c r="AC5" s="4">
        <v>98.5</v>
      </c>
    </row>
    <row r="6" spans="1:29" x14ac:dyDescent="0.25">
      <c r="A6" t="s">
        <v>42</v>
      </c>
      <c r="B6" s="4">
        <v>2000</v>
      </c>
      <c r="C6" s="5">
        <v>105</v>
      </c>
      <c r="D6" s="4">
        <v>115</v>
      </c>
      <c r="E6" s="4">
        <v>109</v>
      </c>
      <c r="F6" s="4">
        <v>29</v>
      </c>
      <c r="G6" s="4">
        <v>22</v>
      </c>
      <c r="H6" s="5">
        <v>105.01</v>
      </c>
      <c r="I6" s="6">
        <v>6.1529999999999996</v>
      </c>
      <c r="J6" s="5">
        <v>14.48</v>
      </c>
      <c r="K6" s="5"/>
      <c r="L6" s="7">
        <v>0.27989999999999998</v>
      </c>
      <c r="N6" s="4">
        <v>111.4</v>
      </c>
      <c r="O6" s="4">
        <v>114.5</v>
      </c>
      <c r="P6" s="4">
        <v>25.9</v>
      </c>
      <c r="Q6" s="4">
        <v>32</v>
      </c>
      <c r="R6" s="4">
        <v>31</v>
      </c>
      <c r="S6" s="4"/>
      <c r="T6" s="4">
        <v>158.9</v>
      </c>
      <c r="U6" s="5">
        <v>5.0999999999999997E-2</v>
      </c>
      <c r="V6" s="4">
        <v>101</v>
      </c>
      <c r="W6" s="4">
        <v>405</v>
      </c>
      <c r="X6" s="4">
        <v>56.23</v>
      </c>
      <c r="Y6" s="4">
        <v>284</v>
      </c>
      <c r="Z6" s="4">
        <v>80</v>
      </c>
      <c r="AA6" s="4">
        <v>11.72</v>
      </c>
      <c r="AB6" s="5">
        <v>0.04</v>
      </c>
      <c r="AC6" s="4">
        <v>98.5</v>
      </c>
    </row>
    <row r="7" spans="1:29" x14ac:dyDescent="0.25">
      <c r="A7" t="s">
        <v>43</v>
      </c>
      <c r="B7" s="4">
        <v>2000</v>
      </c>
      <c r="C7" s="5">
        <v>105</v>
      </c>
      <c r="D7" s="4">
        <v>115</v>
      </c>
      <c r="E7" s="4">
        <v>109.1</v>
      </c>
      <c r="F7" s="4">
        <v>29</v>
      </c>
      <c r="G7" s="4">
        <v>22</v>
      </c>
      <c r="H7" s="5">
        <v>104.99</v>
      </c>
      <c r="I7" s="6">
        <v>6.1539999999999999</v>
      </c>
      <c r="J7" s="5">
        <v>14.48</v>
      </c>
      <c r="K7" s="5"/>
      <c r="L7" s="7">
        <v>0.27989999999999998</v>
      </c>
      <c r="N7" s="4">
        <v>111.4</v>
      </c>
      <c r="O7" s="4">
        <v>114.5</v>
      </c>
      <c r="P7" s="4">
        <v>25.9</v>
      </c>
      <c r="Q7" s="4">
        <v>32</v>
      </c>
      <c r="R7" s="4">
        <v>30</v>
      </c>
      <c r="S7" s="4"/>
      <c r="T7" s="4">
        <v>157.30000000000001</v>
      </c>
      <c r="U7" s="5">
        <v>5.0999999999999997E-2</v>
      </c>
      <c r="V7" s="4">
        <v>101</v>
      </c>
      <c r="W7" s="4">
        <v>405</v>
      </c>
      <c r="X7" s="4">
        <v>56.29</v>
      </c>
      <c r="Y7" s="4">
        <v>282</v>
      </c>
      <c r="Z7" s="4">
        <v>80</v>
      </c>
      <c r="AA7" s="4">
        <v>11.86</v>
      </c>
      <c r="AB7" s="5">
        <v>0.04</v>
      </c>
      <c r="AC7" s="4">
        <v>98.4</v>
      </c>
    </row>
    <row r="8" spans="1:29" x14ac:dyDescent="0.25">
      <c r="A8" t="s">
        <v>44</v>
      </c>
      <c r="B8" s="4">
        <v>2000</v>
      </c>
      <c r="C8" s="5">
        <v>105</v>
      </c>
      <c r="D8" s="4">
        <v>115</v>
      </c>
      <c r="E8" s="4">
        <v>109.1</v>
      </c>
      <c r="F8" s="4">
        <v>29</v>
      </c>
      <c r="G8" s="4">
        <v>22</v>
      </c>
      <c r="H8" s="5">
        <v>105</v>
      </c>
      <c r="I8" s="6">
        <v>6.15</v>
      </c>
      <c r="J8" s="5">
        <v>14.49</v>
      </c>
      <c r="K8" s="5"/>
      <c r="L8" s="7">
        <v>0.27960000000000002</v>
      </c>
      <c r="N8" s="4">
        <v>111.4</v>
      </c>
      <c r="O8" s="4">
        <v>114.5</v>
      </c>
      <c r="P8" s="4">
        <v>25.9</v>
      </c>
      <c r="Q8" s="4">
        <v>32</v>
      </c>
      <c r="R8" s="4">
        <v>31</v>
      </c>
      <c r="S8" s="4"/>
      <c r="T8" s="4">
        <v>157.9</v>
      </c>
      <c r="U8" s="5">
        <v>0.05</v>
      </c>
      <c r="V8" s="4">
        <v>101</v>
      </c>
      <c r="W8" s="4">
        <v>405</v>
      </c>
      <c r="X8" s="4">
        <v>56.21</v>
      </c>
      <c r="Y8" s="4">
        <v>282</v>
      </c>
      <c r="Z8" s="4">
        <v>80</v>
      </c>
      <c r="AA8" s="4">
        <v>11.92</v>
      </c>
      <c r="AB8" s="5">
        <v>0.04</v>
      </c>
      <c r="AC8" s="4">
        <v>98.5</v>
      </c>
    </row>
    <row r="9" spans="1:29" x14ac:dyDescent="0.25">
      <c r="A9" t="s">
        <v>45</v>
      </c>
      <c r="B9" s="4">
        <v>2000</v>
      </c>
      <c r="C9" s="5">
        <v>105</v>
      </c>
      <c r="D9" s="4">
        <v>115</v>
      </c>
      <c r="E9" s="4">
        <v>109</v>
      </c>
      <c r="F9" s="4">
        <v>29</v>
      </c>
      <c r="G9" s="4">
        <v>22</v>
      </c>
      <c r="H9" s="5">
        <v>105.01</v>
      </c>
      <c r="I9" s="6">
        <v>6.1520000000000001</v>
      </c>
      <c r="J9" s="5">
        <v>14.48</v>
      </c>
      <c r="K9" s="5"/>
      <c r="L9" s="7">
        <v>0.27979999999999999</v>
      </c>
      <c r="N9" s="4">
        <v>111.4</v>
      </c>
      <c r="O9" s="4">
        <v>114.4</v>
      </c>
      <c r="P9" s="4">
        <v>26</v>
      </c>
      <c r="Q9" s="4">
        <v>32</v>
      </c>
      <c r="R9" s="4">
        <v>31</v>
      </c>
      <c r="S9" s="4"/>
      <c r="T9" s="4">
        <v>157.19999999999999</v>
      </c>
      <c r="U9" s="5">
        <v>4.9000000000000002E-2</v>
      </c>
      <c r="V9" s="4">
        <v>101</v>
      </c>
      <c r="W9" s="4">
        <v>405</v>
      </c>
      <c r="X9" s="4">
        <v>56.23</v>
      </c>
      <c r="Y9" s="4">
        <v>284</v>
      </c>
      <c r="Z9" s="4">
        <v>80</v>
      </c>
      <c r="AA9" s="4">
        <v>11.83</v>
      </c>
      <c r="AB9" s="5">
        <v>0.04</v>
      </c>
      <c r="AC9" s="4">
        <v>98.5</v>
      </c>
    </row>
    <row r="10" spans="1:29" x14ac:dyDescent="0.25">
      <c r="A10" s="3" t="s">
        <v>46</v>
      </c>
      <c r="B10" s="4">
        <f>AVERAGE(B4:B9)</f>
        <v>2000</v>
      </c>
      <c r="C10" s="4">
        <f t="shared" ref="C10:L10" si="0">AVERAGE(C4:C9)</f>
        <v>105</v>
      </c>
      <c r="D10" s="4">
        <f t="shared" si="0"/>
        <v>115.01666666666667</v>
      </c>
      <c r="E10" s="4">
        <f t="shared" si="0"/>
        <v>108.98333333333333</v>
      </c>
      <c r="F10" s="4">
        <f t="shared" si="0"/>
        <v>29</v>
      </c>
      <c r="G10" s="4">
        <f t="shared" si="0"/>
        <v>22</v>
      </c>
      <c r="H10" s="4">
        <f t="shared" si="0"/>
        <v>105</v>
      </c>
      <c r="I10" s="4">
        <f t="shared" si="0"/>
        <v>6.1535000000000002</v>
      </c>
      <c r="J10" s="4">
        <f t="shared" si="0"/>
        <v>14.483333333333334</v>
      </c>
      <c r="K10" s="5">
        <f>MAX(J4:J9)-MIN(J4:J9)</f>
        <v>9.9999999999997868E-3</v>
      </c>
      <c r="L10" s="7">
        <f t="shared" si="0"/>
        <v>0.27983333333333338</v>
      </c>
      <c r="N10" s="4">
        <f>AVERAGE(N4:N9)</f>
        <v>111.39999999999999</v>
      </c>
      <c r="O10" s="4">
        <f t="shared" ref="O10:AC10" si="1">AVERAGE(O4:O9)</f>
        <v>114.43333333333334</v>
      </c>
      <c r="P10" s="4">
        <f t="shared" si="1"/>
        <v>25.950000000000003</v>
      </c>
      <c r="Q10" s="4">
        <f t="shared" si="1"/>
        <v>32</v>
      </c>
      <c r="R10" s="4">
        <f t="shared" si="1"/>
        <v>30.833333333333332</v>
      </c>
      <c r="S10" s="5">
        <f>MAX(R4:R9)-MIN(R4:R9)</f>
        <v>1</v>
      </c>
      <c r="T10" s="4">
        <f t="shared" si="1"/>
        <v>158.08333333333334</v>
      </c>
      <c r="U10" s="4">
        <f t="shared" si="1"/>
        <v>5.0333333333333334E-2</v>
      </c>
      <c r="V10" s="4">
        <f t="shared" si="1"/>
        <v>101</v>
      </c>
      <c r="W10" s="4">
        <f t="shared" si="1"/>
        <v>405</v>
      </c>
      <c r="X10" s="4">
        <f t="shared" si="1"/>
        <v>56.241666666666667</v>
      </c>
      <c r="Y10" s="4">
        <f t="shared" si="1"/>
        <v>283.16666666666669</v>
      </c>
      <c r="Z10" s="4">
        <f t="shared" si="1"/>
        <v>80</v>
      </c>
      <c r="AA10" s="4">
        <f t="shared" si="1"/>
        <v>11.799999999999999</v>
      </c>
      <c r="AB10" s="4">
        <f t="shared" si="1"/>
        <v>0.04</v>
      </c>
      <c r="AC10" s="4">
        <f t="shared" si="1"/>
        <v>98.483333333333334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1.3662601021279314E-4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9">
        <f>_xlfn.STDEV.S(L4:L9)/AVERAGE(L4:L9)</f>
        <v>4.8824065591230415E-4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53" t="s">
        <v>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N13" s="53" t="s">
        <v>1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</v>
      </c>
      <c r="C16" s="5">
        <v>105</v>
      </c>
      <c r="D16" s="4">
        <v>65</v>
      </c>
      <c r="E16" s="4">
        <v>65</v>
      </c>
      <c r="F16" s="4">
        <v>29</v>
      </c>
      <c r="G16" s="4">
        <v>22</v>
      </c>
      <c r="H16" s="5">
        <v>105</v>
      </c>
      <c r="I16" s="6">
        <v>6.4470000000000001</v>
      </c>
      <c r="J16" s="5">
        <v>14.49</v>
      </c>
      <c r="K16" s="5"/>
      <c r="L16" s="7">
        <v>0.29320000000000002</v>
      </c>
      <c r="N16" s="4">
        <v>57</v>
      </c>
      <c r="O16" s="4">
        <v>70.7</v>
      </c>
      <c r="P16" s="4">
        <v>26</v>
      </c>
      <c r="Q16" s="4">
        <v>31</v>
      </c>
      <c r="R16" s="4">
        <v>30</v>
      </c>
      <c r="S16" s="4"/>
      <c r="T16" s="4">
        <v>56.8</v>
      </c>
      <c r="U16" s="5">
        <v>0.05</v>
      </c>
      <c r="V16" s="4">
        <v>100</v>
      </c>
      <c r="W16" s="4">
        <v>405</v>
      </c>
      <c r="X16" s="4">
        <v>56.17</v>
      </c>
      <c r="Y16" s="4">
        <v>548</v>
      </c>
      <c r="Z16" s="4">
        <v>80</v>
      </c>
      <c r="AA16" s="4">
        <v>11.33</v>
      </c>
      <c r="AB16" s="5">
        <v>0.03</v>
      </c>
      <c r="AC16" s="4">
        <v>98.3</v>
      </c>
    </row>
    <row r="17" spans="1:29" x14ac:dyDescent="0.25">
      <c r="A17" t="s">
        <v>41</v>
      </c>
      <c r="B17" s="4">
        <v>2000</v>
      </c>
      <c r="C17" s="5">
        <v>105</v>
      </c>
      <c r="D17" s="4">
        <v>65.2</v>
      </c>
      <c r="E17" s="4">
        <v>65.099999999999994</v>
      </c>
      <c r="F17" s="4">
        <v>29</v>
      </c>
      <c r="G17" s="4">
        <v>22</v>
      </c>
      <c r="H17" s="5">
        <v>105</v>
      </c>
      <c r="I17" s="6">
        <v>6.4509999999999996</v>
      </c>
      <c r="J17" s="5">
        <v>14.49</v>
      </c>
      <c r="K17" s="5"/>
      <c r="L17" s="7">
        <v>0.29339999999999999</v>
      </c>
      <c r="N17" s="4">
        <v>56.9</v>
      </c>
      <c r="O17" s="4">
        <v>70.8</v>
      </c>
      <c r="P17" s="4">
        <v>26.1</v>
      </c>
      <c r="Q17" s="4">
        <v>31</v>
      </c>
      <c r="R17" s="4">
        <v>31</v>
      </c>
      <c r="S17" s="4"/>
      <c r="T17" s="4">
        <v>56.8</v>
      </c>
      <c r="U17" s="5">
        <v>4.9000000000000002E-2</v>
      </c>
      <c r="V17" s="4">
        <v>100</v>
      </c>
      <c r="W17" s="4">
        <v>405</v>
      </c>
      <c r="X17" s="4">
        <v>56.19</v>
      </c>
      <c r="Y17" s="4">
        <v>548</v>
      </c>
      <c r="Z17" s="4">
        <v>80</v>
      </c>
      <c r="AA17" s="4">
        <v>11.38</v>
      </c>
      <c r="AB17" s="5">
        <v>0.03</v>
      </c>
      <c r="AC17" s="4">
        <v>98.3</v>
      </c>
    </row>
    <row r="18" spans="1:29" x14ac:dyDescent="0.25">
      <c r="A18" t="s">
        <v>42</v>
      </c>
      <c r="B18" s="4">
        <v>2000</v>
      </c>
      <c r="C18" s="5">
        <v>105</v>
      </c>
      <c r="D18" s="4">
        <v>65</v>
      </c>
      <c r="E18" s="4">
        <v>65.099999999999994</v>
      </c>
      <c r="F18" s="4">
        <v>29.1</v>
      </c>
      <c r="G18" s="4">
        <v>22</v>
      </c>
      <c r="H18" s="5">
        <v>104.99</v>
      </c>
      <c r="I18" s="6">
        <v>6.4489999999999998</v>
      </c>
      <c r="J18" s="5">
        <v>14.5</v>
      </c>
      <c r="K18" s="5"/>
      <c r="L18" s="7">
        <v>0.29320000000000002</v>
      </c>
      <c r="N18" s="4">
        <v>56.7</v>
      </c>
      <c r="O18" s="4">
        <v>70.599999999999994</v>
      </c>
      <c r="P18" s="4">
        <v>26</v>
      </c>
      <c r="Q18" s="4">
        <v>31</v>
      </c>
      <c r="R18" s="4">
        <v>31</v>
      </c>
      <c r="S18" s="4"/>
      <c r="T18" s="4">
        <v>56.5</v>
      </c>
      <c r="U18" s="5">
        <v>5.0999999999999997E-2</v>
      </c>
      <c r="V18" s="4">
        <v>100</v>
      </c>
      <c r="W18" s="4">
        <v>405</v>
      </c>
      <c r="X18" s="4">
        <v>56.17</v>
      </c>
      <c r="Y18" s="4">
        <v>549</v>
      </c>
      <c r="Z18" s="4">
        <v>80</v>
      </c>
      <c r="AA18" s="4">
        <v>11.6</v>
      </c>
      <c r="AB18" s="5">
        <v>0.03</v>
      </c>
      <c r="AC18" s="4">
        <v>98.3</v>
      </c>
    </row>
    <row r="19" spans="1:29" x14ac:dyDescent="0.25">
      <c r="A19" t="s">
        <v>43</v>
      </c>
      <c r="B19" s="4">
        <v>1999</v>
      </c>
      <c r="C19" s="5">
        <v>105</v>
      </c>
      <c r="D19" s="4">
        <v>64.8</v>
      </c>
      <c r="E19" s="4">
        <v>64.900000000000006</v>
      </c>
      <c r="F19" s="4">
        <v>29</v>
      </c>
      <c r="G19" s="4">
        <v>22</v>
      </c>
      <c r="H19" s="5">
        <v>105.01</v>
      </c>
      <c r="I19" s="6">
        <v>6.4420000000000002</v>
      </c>
      <c r="J19" s="5">
        <v>14.49</v>
      </c>
      <c r="K19" s="5"/>
      <c r="L19" s="7">
        <v>0.29310000000000003</v>
      </c>
      <c r="N19" s="4">
        <v>56.8</v>
      </c>
      <c r="O19" s="4">
        <v>70.5</v>
      </c>
      <c r="P19" s="4">
        <v>26</v>
      </c>
      <c r="Q19" s="4">
        <v>31</v>
      </c>
      <c r="R19" s="4">
        <v>30</v>
      </c>
      <c r="S19" s="4"/>
      <c r="T19" s="4">
        <v>56.5</v>
      </c>
      <c r="U19" s="5">
        <v>0.05</v>
      </c>
      <c r="V19" s="4">
        <v>100</v>
      </c>
      <c r="W19" s="4">
        <v>405</v>
      </c>
      <c r="X19" s="4">
        <v>56.15</v>
      </c>
      <c r="Y19" s="4">
        <v>549</v>
      </c>
      <c r="Z19" s="4">
        <v>80</v>
      </c>
      <c r="AA19" s="4">
        <v>11.43</v>
      </c>
      <c r="AB19" s="5">
        <v>0.03</v>
      </c>
      <c r="AC19" s="4">
        <v>98.3</v>
      </c>
    </row>
    <row r="20" spans="1:29" x14ac:dyDescent="0.25">
      <c r="A20" t="s">
        <v>44</v>
      </c>
      <c r="B20" s="4">
        <v>2000</v>
      </c>
      <c r="C20" s="5">
        <v>105</v>
      </c>
      <c r="D20" s="4">
        <v>65</v>
      </c>
      <c r="E20" s="4">
        <v>64.900000000000006</v>
      </c>
      <c r="F20" s="4">
        <v>29</v>
      </c>
      <c r="G20" s="4">
        <v>22</v>
      </c>
      <c r="H20" s="5">
        <v>105.01</v>
      </c>
      <c r="I20" s="6">
        <v>6.4429999999999996</v>
      </c>
      <c r="J20" s="5">
        <v>14.5</v>
      </c>
      <c r="K20" s="5"/>
      <c r="L20" s="7">
        <v>0.29299999999999998</v>
      </c>
      <c r="N20" s="4">
        <v>56.9</v>
      </c>
      <c r="O20" s="4">
        <v>70.5</v>
      </c>
      <c r="P20" s="4">
        <v>26</v>
      </c>
      <c r="Q20" s="4">
        <v>31</v>
      </c>
      <c r="R20" s="4">
        <v>30</v>
      </c>
      <c r="S20" s="4"/>
      <c r="T20" s="4">
        <v>56.6</v>
      </c>
      <c r="U20" s="5">
        <v>5.0999999999999997E-2</v>
      </c>
      <c r="V20" s="4">
        <v>100</v>
      </c>
      <c r="W20" s="4">
        <v>405</v>
      </c>
      <c r="X20" s="4">
        <v>56.18</v>
      </c>
      <c r="Y20" s="4">
        <v>549</v>
      </c>
      <c r="Z20" s="4">
        <v>80</v>
      </c>
      <c r="AA20" s="4">
        <v>11.4</v>
      </c>
      <c r="AB20" s="5">
        <v>0.03</v>
      </c>
      <c r="AC20" s="4">
        <v>98.3</v>
      </c>
    </row>
    <row r="21" spans="1:29" x14ac:dyDescent="0.25">
      <c r="A21" t="s">
        <v>45</v>
      </c>
      <c r="B21" s="4">
        <v>2000</v>
      </c>
      <c r="C21" s="5">
        <v>105</v>
      </c>
      <c r="D21" s="4">
        <v>65.099999999999994</v>
      </c>
      <c r="E21" s="4">
        <v>65</v>
      </c>
      <c r="F21" s="4">
        <v>29</v>
      </c>
      <c r="G21" s="4">
        <v>22</v>
      </c>
      <c r="H21" s="5">
        <v>104.99</v>
      </c>
      <c r="I21" s="6">
        <v>6.4420000000000002</v>
      </c>
      <c r="J21" s="5">
        <v>14.5</v>
      </c>
      <c r="K21" s="5"/>
      <c r="L21" s="7">
        <v>0.29289999999999999</v>
      </c>
      <c r="N21" s="4">
        <v>56.9</v>
      </c>
      <c r="O21" s="4">
        <v>70.7</v>
      </c>
      <c r="P21" s="4">
        <v>26.2</v>
      </c>
      <c r="Q21" s="4">
        <v>31</v>
      </c>
      <c r="R21" s="4">
        <v>31</v>
      </c>
      <c r="S21" s="4"/>
      <c r="T21" s="4">
        <v>56.7</v>
      </c>
      <c r="U21" s="5">
        <v>0.05</v>
      </c>
      <c r="V21" s="4">
        <v>100</v>
      </c>
      <c r="W21" s="4">
        <v>405</v>
      </c>
      <c r="X21" s="4">
        <v>56.01</v>
      </c>
      <c r="Y21" s="4">
        <v>549</v>
      </c>
      <c r="Z21" s="4">
        <v>80</v>
      </c>
      <c r="AA21" s="4">
        <v>11.38</v>
      </c>
      <c r="AB21" s="5">
        <v>0.03</v>
      </c>
      <c r="AC21" s="4">
        <v>98.3</v>
      </c>
    </row>
    <row r="22" spans="1:29" x14ac:dyDescent="0.25">
      <c r="A22" s="3" t="s">
        <v>46</v>
      </c>
      <c r="B22" s="4">
        <f>AVERAGE(B16:B21)</f>
        <v>1999.8333333333333</v>
      </c>
      <c r="C22" s="4">
        <f t="shared" ref="C22:L22" si="2">AVERAGE(C16:C21)</f>
        <v>105</v>
      </c>
      <c r="D22" s="4">
        <f t="shared" si="2"/>
        <v>65.016666666666666</v>
      </c>
      <c r="E22" s="4">
        <f t="shared" si="2"/>
        <v>65</v>
      </c>
      <c r="F22" s="4">
        <f t="shared" si="2"/>
        <v>29.016666666666666</v>
      </c>
      <c r="G22" s="4">
        <f t="shared" si="2"/>
        <v>22</v>
      </c>
      <c r="H22" s="4">
        <f t="shared" si="2"/>
        <v>105</v>
      </c>
      <c r="I22" s="4">
        <f t="shared" si="2"/>
        <v>6.4456666666666669</v>
      </c>
      <c r="J22" s="4">
        <f t="shared" si="2"/>
        <v>14.494999999999999</v>
      </c>
      <c r="K22" s="5">
        <f>MAX(J16:J21)-MIN(J16:J21)</f>
        <v>9.9999999999997868E-3</v>
      </c>
      <c r="L22" s="7">
        <f t="shared" si="2"/>
        <v>0.2931333333333333</v>
      </c>
      <c r="N22" s="4">
        <f>AVERAGE(N16:N21)</f>
        <v>56.866666666666667</v>
      </c>
      <c r="O22" s="4">
        <f t="shared" ref="O22:AC22" si="3">AVERAGE(O16:O21)</f>
        <v>70.63333333333334</v>
      </c>
      <c r="P22" s="4">
        <f t="shared" si="3"/>
        <v>26.049999999999997</v>
      </c>
      <c r="Q22" s="4">
        <f t="shared" si="3"/>
        <v>31</v>
      </c>
      <c r="R22" s="4">
        <f t="shared" si="3"/>
        <v>30.5</v>
      </c>
      <c r="S22" s="5">
        <f>MAX(R16:R21)-MIN(R16:R21)</f>
        <v>1</v>
      </c>
      <c r="T22" s="4">
        <f t="shared" si="3"/>
        <v>56.65</v>
      </c>
      <c r="U22" s="4">
        <f t="shared" si="3"/>
        <v>5.0166666666666665E-2</v>
      </c>
      <c r="V22" s="4">
        <f t="shared" si="3"/>
        <v>100</v>
      </c>
      <c r="W22" s="4">
        <f t="shared" si="3"/>
        <v>405</v>
      </c>
      <c r="X22" s="4">
        <f t="shared" si="3"/>
        <v>56.145000000000003</v>
      </c>
      <c r="Y22" s="4">
        <f t="shared" si="3"/>
        <v>548.66666666666663</v>
      </c>
      <c r="Z22" s="4">
        <f t="shared" si="3"/>
        <v>80</v>
      </c>
      <c r="AA22" s="4">
        <f t="shared" si="3"/>
        <v>11.42</v>
      </c>
      <c r="AB22" s="4">
        <f t="shared" si="3"/>
        <v>0.03</v>
      </c>
      <c r="AC22" s="4">
        <f t="shared" si="3"/>
        <v>98.3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1.7511900715418659E-4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9">
        <f>_xlfn.STDEV.S(L16:L21)/AVERAGE(L16:L21)</f>
        <v>5.9740393616392973E-4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53" t="s">
        <v>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N25" s="53" t="s">
        <v>1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</v>
      </c>
      <c r="C28" s="5">
        <v>105</v>
      </c>
      <c r="D28" s="4">
        <v>115.1</v>
      </c>
      <c r="E28" s="4">
        <v>109.1</v>
      </c>
      <c r="F28" s="4">
        <v>29</v>
      </c>
      <c r="G28" s="4">
        <v>22</v>
      </c>
      <c r="H28" s="5">
        <v>105</v>
      </c>
      <c r="I28" s="6">
        <v>4.6470000000000002</v>
      </c>
      <c r="J28" s="5">
        <v>14.49</v>
      </c>
      <c r="K28" s="5"/>
      <c r="L28" s="7">
        <v>0.28170000000000001</v>
      </c>
      <c r="N28" s="4">
        <v>113.9</v>
      </c>
      <c r="O28" s="4">
        <v>114</v>
      </c>
      <c r="P28" s="4">
        <v>26.2</v>
      </c>
      <c r="Q28" s="4">
        <v>31</v>
      </c>
      <c r="R28" s="4">
        <v>30</v>
      </c>
      <c r="S28" s="4"/>
      <c r="T28" s="4">
        <v>163.69999999999999</v>
      </c>
      <c r="U28" s="5">
        <v>0.05</v>
      </c>
      <c r="V28" s="4">
        <v>102</v>
      </c>
      <c r="W28" s="4">
        <v>405</v>
      </c>
      <c r="X28" s="4">
        <v>57.73</v>
      </c>
      <c r="Y28" s="4">
        <v>237</v>
      </c>
      <c r="Z28" s="4">
        <v>80</v>
      </c>
      <c r="AA28" s="4">
        <v>11.19</v>
      </c>
      <c r="AB28" s="5">
        <v>0.04</v>
      </c>
      <c r="AC28" s="4">
        <v>98.3</v>
      </c>
    </row>
    <row r="29" spans="1:29" x14ac:dyDescent="0.25">
      <c r="A29" t="s">
        <v>41</v>
      </c>
      <c r="B29" s="4">
        <v>1500</v>
      </c>
      <c r="C29" s="5">
        <v>105</v>
      </c>
      <c r="D29" s="4">
        <v>115</v>
      </c>
      <c r="E29" s="4">
        <v>109</v>
      </c>
      <c r="F29" s="4">
        <v>29</v>
      </c>
      <c r="G29" s="4">
        <v>22</v>
      </c>
      <c r="H29" s="5">
        <v>105</v>
      </c>
      <c r="I29" s="6">
        <v>4.649</v>
      </c>
      <c r="J29" s="5">
        <v>14.49</v>
      </c>
      <c r="K29" s="5"/>
      <c r="L29" s="7">
        <v>0.28199999999999997</v>
      </c>
      <c r="N29" s="4">
        <v>113.8</v>
      </c>
      <c r="O29" s="4">
        <v>113.6</v>
      </c>
      <c r="P29" s="4">
        <v>26.1</v>
      </c>
      <c r="Q29" s="4">
        <v>31</v>
      </c>
      <c r="R29" s="4">
        <v>30</v>
      </c>
      <c r="S29" s="4"/>
      <c r="T29" s="4">
        <v>164</v>
      </c>
      <c r="U29" s="5">
        <v>0.05</v>
      </c>
      <c r="V29" s="4">
        <v>102</v>
      </c>
      <c r="W29" s="4">
        <v>406</v>
      </c>
      <c r="X29" s="4">
        <v>57.77</v>
      </c>
      <c r="Y29" s="4">
        <v>239</v>
      </c>
      <c r="Z29" s="4">
        <v>80</v>
      </c>
      <c r="AA29" s="4">
        <v>11.39</v>
      </c>
      <c r="AB29" s="5">
        <v>0.04</v>
      </c>
      <c r="AC29" s="4">
        <v>98.3</v>
      </c>
    </row>
    <row r="30" spans="1:29" x14ac:dyDescent="0.25">
      <c r="A30" t="s">
        <v>42</v>
      </c>
      <c r="B30" s="4">
        <v>1500</v>
      </c>
      <c r="C30" s="5">
        <v>105</v>
      </c>
      <c r="D30" s="4">
        <v>114.9</v>
      </c>
      <c r="E30" s="4">
        <v>108.9</v>
      </c>
      <c r="F30" s="4">
        <v>29</v>
      </c>
      <c r="G30" s="4">
        <v>22</v>
      </c>
      <c r="H30" s="5">
        <v>105</v>
      </c>
      <c r="I30" s="6">
        <v>4.6479999999999997</v>
      </c>
      <c r="J30" s="5">
        <v>14.49</v>
      </c>
      <c r="K30" s="5"/>
      <c r="L30" s="7">
        <v>0.28189999999999998</v>
      </c>
      <c r="N30" s="4">
        <v>113.9</v>
      </c>
      <c r="O30" s="4">
        <v>114</v>
      </c>
      <c r="P30" s="4">
        <v>25.9</v>
      </c>
      <c r="Q30" s="4">
        <v>30</v>
      </c>
      <c r="R30" s="4">
        <v>30</v>
      </c>
      <c r="S30" s="4"/>
      <c r="T30" s="4">
        <v>163.9</v>
      </c>
      <c r="U30" s="5">
        <v>0.05</v>
      </c>
      <c r="V30" s="4">
        <v>102</v>
      </c>
      <c r="W30" s="4">
        <v>405</v>
      </c>
      <c r="X30" s="4">
        <v>57.8</v>
      </c>
      <c r="Y30" s="4">
        <v>238</v>
      </c>
      <c r="Z30" s="4">
        <v>80</v>
      </c>
      <c r="AA30" s="4">
        <v>11.48</v>
      </c>
      <c r="AB30" s="5">
        <v>0.04</v>
      </c>
      <c r="AC30" s="4">
        <v>98.3</v>
      </c>
    </row>
    <row r="31" spans="1:29" x14ac:dyDescent="0.25">
      <c r="A31" t="s">
        <v>43</v>
      </c>
      <c r="B31" s="4">
        <v>1500</v>
      </c>
      <c r="C31" s="5">
        <v>105</v>
      </c>
      <c r="D31" s="4">
        <v>115</v>
      </c>
      <c r="E31" s="4">
        <v>109.2</v>
      </c>
      <c r="F31" s="4">
        <v>28.9</v>
      </c>
      <c r="G31" s="4">
        <v>22</v>
      </c>
      <c r="H31" s="5">
        <v>105</v>
      </c>
      <c r="I31" s="6">
        <v>4.6440000000000001</v>
      </c>
      <c r="J31" s="5">
        <v>14.49</v>
      </c>
      <c r="K31" s="5"/>
      <c r="L31" s="7">
        <v>0.28149999999999997</v>
      </c>
      <c r="N31" s="4">
        <v>114</v>
      </c>
      <c r="O31" s="4">
        <v>113.8</v>
      </c>
      <c r="P31" s="4">
        <v>25.8</v>
      </c>
      <c r="Q31" s="4">
        <v>30</v>
      </c>
      <c r="R31" s="4">
        <v>30</v>
      </c>
      <c r="S31" s="4"/>
      <c r="T31" s="4">
        <v>167</v>
      </c>
      <c r="U31" s="5">
        <v>0.05</v>
      </c>
      <c r="V31" s="4">
        <v>102</v>
      </c>
      <c r="W31" s="4">
        <v>406</v>
      </c>
      <c r="X31" s="4">
        <v>57.78</v>
      </c>
      <c r="Y31" s="4">
        <v>238</v>
      </c>
      <c r="Z31" s="4">
        <v>80</v>
      </c>
      <c r="AA31" s="4">
        <v>11.26</v>
      </c>
      <c r="AB31" s="5">
        <v>0.04</v>
      </c>
      <c r="AC31" s="4">
        <v>98.3</v>
      </c>
    </row>
    <row r="32" spans="1:29" x14ac:dyDescent="0.25">
      <c r="A32" t="s">
        <v>44</v>
      </c>
      <c r="B32" s="4">
        <v>1500</v>
      </c>
      <c r="C32" s="5">
        <v>105</v>
      </c>
      <c r="D32" s="4">
        <v>115</v>
      </c>
      <c r="E32" s="4">
        <v>108.8</v>
      </c>
      <c r="F32" s="4">
        <v>29</v>
      </c>
      <c r="G32" s="4">
        <v>22</v>
      </c>
      <c r="H32" s="5">
        <v>104.99</v>
      </c>
      <c r="I32" s="6">
        <v>4.6429999999999998</v>
      </c>
      <c r="J32" s="5">
        <v>14.48</v>
      </c>
      <c r="K32" s="5"/>
      <c r="L32" s="7">
        <v>0.28149999999999997</v>
      </c>
      <c r="N32" s="4">
        <v>113.9</v>
      </c>
      <c r="O32" s="4">
        <v>113.6</v>
      </c>
      <c r="P32" s="4">
        <v>26</v>
      </c>
      <c r="Q32" s="4">
        <v>30</v>
      </c>
      <c r="R32" s="4">
        <v>30</v>
      </c>
      <c r="S32" s="4"/>
      <c r="T32" s="4">
        <v>165.7</v>
      </c>
      <c r="U32" s="5">
        <v>0.05</v>
      </c>
      <c r="V32" s="4">
        <v>102</v>
      </c>
      <c r="W32" s="4">
        <v>406</v>
      </c>
      <c r="X32" s="4">
        <v>57.79</v>
      </c>
      <c r="Y32" s="4">
        <v>238</v>
      </c>
      <c r="Z32" s="4">
        <v>80</v>
      </c>
      <c r="AA32" s="4">
        <v>11.23</v>
      </c>
      <c r="AB32" s="5">
        <v>0.04</v>
      </c>
      <c r="AC32" s="4">
        <v>98.3</v>
      </c>
    </row>
    <row r="33" spans="1:29" x14ac:dyDescent="0.25">
      <c r="A33" t="s">
        <v>45</v>
      </c>
      <c r="B33" s="4">
        <v>1500</v>
      </c>
      <c r="C33" s="5">
        <v>105</v>
      </c>
      <c r="D33" s="4">
        <v>115</v>
      </c>
      <c r="E33" s="4">
        <v>109.1</v>
      </c>
      <c r="F33" s="4">
        <v>29</v>
      </c>
      <c r="G33" s="4">
        <v>22</v>
      </c>
      <c r="H33" s="5">
        <v>105.01</v>
      </c>
      <c r="I33" s="6">
        <v>4.6470000000000002</v>
      </c>
      <c r="J33" s="5">
        <v>14.49</v>
      </c>
      <c r="K33" s="5"/>
      <c r="L33" s="7">
        <v>0.28179999999999999</v>
      </c>
      <c r="N33" s="4">
        <v>114.1</v>
      </c>
      <c r="O33" s="4">
        <v>114</v>
      </c>
      <c r="P33" s="4">
        <v>26</v>
      </c>
      <c r="Q33" s="4">
        <v>30</v>
      </c>
      <c r="R33" s="4">
        <v>30</v>
      </c>
      <c r="S33" s="4"/>
      <c r="T33" s="4">
        <v>164.4</v>
      </c>
      <c r="U33" s="5">
        <v>5.0999999999999997E-2</v>
      </c>
      <c r="V33" s="4">
        <v>102</v>
      </c>
      <c r="W33" s="4">
        <v>406</v>
      </c>
      <c r="X33" s="4">
        <v>57.87</v>
      </c>
      <c r="Y33" s="4">
        <v>237</v>
      </c>
      <c r="Z33" s="4">
        <v>80</v>
      </c>
      <c r="AA33" s="4">
        <v>11.29</v>
      </c>
      <c r="AB33" s="5">
        <v>0.04</v>
      </c>
      <c r="AC33" s="4">
        <v>98.3</v>
      </c>
    </row>
    <row r="34" spans="1:29" x14ac:dyDescent="0.25">
      <c r="A34" s="3" t="s">
        <v>46</v>
      </c>
      <c r="B34" s="4">
        <f>AVERAGE(B28:B33)</f>
        <v>1500</v>
      </c>
      <c r="C34" s="4">
        <f t="shared" ref="C34:L34" si="4">AVERAGE(C28:C33)</f>
        <v>105</v>
      </c>
      <c r="D34" s="4">
        <f t="shared" si="4"/>
        <v>115</v>
      </c>
      <c r="E34" s="4">
        <f t="shared" si="4"/>
        <v>109.01666666666667</v>
      </c>
      <c r="F34" s="4">
        <f t="shared" si="4"/>
        <v>28.983333333333334</v>
      </c>
      <c r="G34" s="4">
        <f t="shared" si="4"/>
        <v>22</v>
      </c>
      <c r="H34" s="4">
        <f t="shared" si="4"/>
        <v>105</v>
      </c>
      <c r="I34" s="4">
        <f t="shared" si="4"/>
        <v>4.6463333333333336</v>
      </c>
      <c r="J34" s="4">
        <f t="shared" si="4"/>
        <v>14.488333333333332</v>
      </c>
      <c r="K34" s="5">
        <f>MAX(J28:J33)-MIN(J28:J33)</f>
        <v>9.9999999999997868E-3</v>
      </c>
      <c r="L34" s="7">
        <f t="shared" si="4"/>
        <v>0.28173333333333334</v>
      </c>
      <c r="N34" s="4">
        <f>AVERAGE(N28:N33)</f>
        <v>113.93333333333334</v>
      </c>
      <c r="O34" s="4">
        <f t="shared" ref="O34:AC34" si="5">AVERAGE(O28:O33)</f>
        <v>113.83333333333333</v>
      </c>
      <c r="P34" s="4">
        <f t="shared" si="5"/>
        <v>26</v>
      </c>
      <c r="Q34" s="4">
        <f t="shared" si="5"/>
        <v>30.333333333333332</v>
      </c>
      <c r="R34" s="4">
        <f t="shared" si="5"/>
        <v>30</v>
      </c>
      <c r="S34" s="5">
        <f>MAX(R28:R33)-MIN(R28:R33)</f>
        <v>0</v>
      </c>
      <c r="T34" s="4">
        <f t="shared" si="5"/>
        <v>164.78333333333333</v>
      </c>
      <c r="U34" s="4">
        <f t="shared" si="5"/>
        <v>5.0166666666666665E-2</v>
      </c>
      <c r="V34" s="4">
        <f t="shared" si="5"/>
        <v>102</v>
      </c>
      <c r="W34" s="4">
        <f t="shared" si="5"/>
        <v>405.66666666666669</v>
      </c>
      <c r="X34" s="4">
        <f t="shared" si="5"/>
        <v>57.79</v>
      </c>
      <c r="Y34" s="4">
        <f t="shared" si="5"/>
        <v>237.83333333333334</v>
      </c>
      <c r="Z34" s="4">
        <f t="shared" si="5"/>
        <v>80</v>
      </c>
      <c r="AA34" s="4">
        <f t="shared" si="5"/>
        <v>11.306666666666667</v>
      </c>
      <c r="AB34" s="4">
        <f t="shared" si="5"/>
        <v>0.04</v>
      </c>
      <c r="AC34" s="4">
        <f t="shared" si="5"/>
        <v>98.3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2.0655911179773124E-4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9">
        <f>_xlfn.STDEV.S(L28:L33)/AVERAGE(L28:L33)</f>
        <v>7.3317242710978908E-4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53" t="s">
        <v>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N37" s="53" t="s">
        <v>1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694</v>
      </c>
      <c r="C40" s="5">
        <v>20</v>
      </c>
      <c r="D40" s="4">
        <v>114.9</v>
      </c>
      <c r="E40" s="4">
        <v>109.4</v>
      </c>
      <c r="F40" s="4">
        <v>29</v>
      </c>
      <c r="G40" s="4">
        <v>22</v>
      </c>
      <c r="H40" s="5">
        <v>104.01</v>
      </c>
      <c r="I40" s="6">
        <v>1.0169999999999999</v>
      </c>
      <c r="J40" s="5">
        <v>14.48</v>
      </c>
      <c r="K40" s="5"/>
      <c r="L40" s="7">
        <v>0.69899999999999995</v>
      </c>
      <c r="N40" s="4">
        <v>117.8</v>
      </c>
      <c r="O40" s="4">
        <v>110.9</v>
      </c>
      <c r="P40" s="4">
        <v>26</v>
      </c>
      <c r="Q40" s="4">
        <v>29</v>
      </c>
      <c r="R40" s="4">
        <v>29</v>
      </c>
      <c r="S40" s="4"/>
      <c r="T40" s="4">
        <v>170.8</v>
      </c>
      <c r="U40" s="5">
        <v>0.05</v>
      </c>
      <c r="V40" s="4">
        <v>106</v>
      </c>
      <c r="W40" s="4">
        <v>407</v>
      </c>
      <c r="X40" s="4">
        <v>34.28</v>
      </c>
      <c r="Y40" s="4">
        <v>116</v>
      </c>
      <c r="Z40" s="4">
        <v>80</v>
      </c>
      <c r="AA40" s="4">
        <v>11.39</v>
      </c>
      <c r="AB40" s="5">
        <v>0</v>
      </c>
      <c r="AC40" s="4">
        <v>98.4</v>
      </c>
    </row>
    <row r="41" spans="1:29" x14ac:dyDescent="0.25">
      <c r="A41" t="s">
        <v>41</v>
      </c>
      <c r="B41" s="4">
        <v>695</v>
      </c>
      <c r="C41" s="5">
        <v>20</v>
      </c>
      <c r="D41" s="4">
        <v>115</v>
      </c>
      <c r="E41" s="4">
        <v>108.5</v>
      </c>
      <c r="F41" s="4">
        <v>29</v>
      </c>
      <c r="G41" s="4">
        <v>22</v>
      </c>
      <c r="H41" s="5">
        <v>103.99</v>
      </c>
      <c r="I41" s="6">
        <v>1.0189999999999999</v>
      </c>
      <c r="J41" s="5">
        <v>14.49</v>
      </c>
      <c r="K41" s="5"/>
      <c r="L41" s="7">
        <v>0.69920000000000004</v>
      </c>
      <c r="N41" s="4">
        <v>117.9</v>
      </c>
      <c r="O41" s="4">
        <v>111.3</v>
      </c>
      <c r="P41" s="4">
        <v>25.9</v>
      </c>
      <c r="Q41" s="4">
        <v>29</v>
      </c>
      <c r="R41" s="4">
        <v>29</v>
      </c>
      <c r="S41" s="4"/>
      <c r="T41" s="4">
        <v>172.6</v>
      </c>
      <c r="U41" s="5">
        <v>5.0999999999999997E-2</v>
      </c>
      <c r="V41" s="4">
        <v>106</v>
      </c>
      <c r="W41" s="4">
        <v>408</v>
      </c>
      <c r="X41" s="4">
        <v>34.01</v>
      </c>
      <c r="Y41" s="4">
        <v>123</v>
      </c>
      <c r="Z41" s="4">
        <v>80</v>
      </c>
      <c r="AA41" s="4">
        <v>11.4</v>
      </c>
      <c r="AB41" s="5">
        <v>0</v>
      </c>
      <c r="AC41" s="4">
        <v>98.4</v>
      </c>
    </row>
    <row r="42" spans="1:29" x14ac:dyDescent="0.25">
      <c r="A42" t="s">
        <v>42</v>
      </c>
      <c r="B42" s="4">
        <v>695</v>
      </c>
      <c r="C42" s="5">
        <v>20</v>
      </c>
      <c r="D42" s="4">
        <v>115.1</v>
      </c>
      <c r="E42" s="4">
        <v>109.4</v>
      </c>
      <c r="F42" s="4">
        <v>29</v>
      </c>
      <c r="G42" s="4">
        <v>22</v>
      </c>
      <c r="H42" s="5">
        <v>104.01</v>
      </c>
      <c r="I42" s="6">
        <v>1.0149999999999999</v>
      </c>
      <c r="J42" s="5">
        <v>14.49</v>
      </c>
      <c r="K42" s="5"/>
      <c r="L42" s="7">
        <v>0.69930000000000003</v>
      </c>
      <c r="N42" s="4">
        <v>117.7</v>
      </c>
      <c r="O42" s="4">
        <v>111.8</v>
      </c>
      <c r="P42" s="4">
        <v>26.1</v>
      </c>
      <c r="Q42" s="4">
        <v>29</v>
      </c>
      <c r="R42" s="4">
        <v>29</v>
      </c>
      <c r="S42" s="4"/>
      <c r="T42" s="4">
        <v>169.2</v>
      </c>
      <c r="U42" s="5">
        <v>0.05</v>
      </c>
      <c r="V42" s="4">
        <v>106</v>
      </c>
      <c r="W42" s="4">
        <v>407</v>
      </c>
      <c r="X42" s="4">
        <v>34.26</v>
      </c>
      <c r="Y42" s="4">
        <v>115</v>
      </c>
      <c r="Z42" s="4">
        <v>80</v>
      </c>
      <c r="AA42" s="4">
        <v>11.37</v>
      </c>
      <c r="AB42" s="5">
        <v>0</v>
      </c>
      <c r="AC42" s="4">
        <v>98.4</v>
      </c>
    </row>
    <row r="43" spans="1:29" x14ac:dyDescent="0.25">
      <c r="A43" t="s">
        <v>43</v>
      </c>
      <c r="B43" s="4">
        <v>695</v>
      </c>
      <c r="C43" s="5">
        <v>20</v>
      </c>
      <c r="D43" s="4">
        <v>114.9</v>
      </c>
      <c r="E43" s="4">
        <v>108.8</v>
      </c>
      <c r="F43" s="4">
        <v>29</v>
      </c>
      <c r="G43" s="4">
        <v>22</v>
      </c>
      <c r="H43" s="5">
        <v>103.99</v>
      </c>
      <c r="I43" s="6">
        <v>1.014</v>
      </c>
      <c r="J43" s="5">
        <v>14.49</v>
      </c>
      <c r="K43" s="5"/>
      <c r="L43" s="7">
        <v>0.6966</v>
      </c>
      <c r="N43" s="4">
        <v>117.5</v>
      </c>
      <c r="O43" s="4">
        <v>110.7</v>
      </c>
      <c r="P43" s="4">
        <v>26</v>
      </c>
      <c r="Q43" s="4">
        <v>29</v>
      </c>
      <c r="R43" s="4">
        <v>29</v>
      </c>
      <c r="S43" s="4"/>
      <c r="T43" s="4">
        <v>173.2</v>
      </c>
      <c r="U43" s="5">
        <v>0.05</v>
      </c>
      <c r="V43" s="4">
        <v>106</v>
      </c>
      <c r="W43" s="4">
        <v>408</v>
      </c>
      <c r="X43" s="4">
        <v>33.770000000000003</v>
      </c>
      <c r="Y43" s="4">
        <v>122</v>
      </c>
      <c r="Z43" s="4">
        <v>80</v>
      </c>
      <c r="AA43" s="4">
        <v>11.35</v>
      </c>
      <c r="AB43" s="5">
        <v>0</v>
      </c>
      <c r="AC43" s="4">
        <v>98.5</v>
      </c>
    </row>
    <row r="44" spans="1:29" x14ac:dyDescent="0.25">
      <c r="A44" t="s">
        <v>44</v>
      </c>
      <c r="B44" s="4">
        <v>694</v>
      </c>
      <c r="C44" s="5">
        <v>20</v>
      </c>
      <c r="D44" s="4">
        <v>115.1</v>
      </c>
      <c r="E44" s="4">
        <v>109</v>
      </c>
      <c r="F44" s="4">
        <v>29</v>
      </c>
      <c r="G44" s="4">
        <v>22</v>
      </c>
      <c r="H44" s="5">
        <v>104</v>
      </c>
      <c r="I44" s="6">
        <v>1.0169999999999999</v>
      </c>
      <c r="J44" s="5">
        <v>14.48</v>
      </c>
      <c r="K44" s="5"/>
      <c r="L44" s="7">
        <v>0.69710000000000005</v>
      </c>
      <c r="N44" s="4">
        <v>117.3</v>
      </c>
      <c r="O44" s="4">
        <v>111.7</v>
      </c>
      <c r="P44" s="4">
        <v>26</v>
      </c>
      <c r="Q44" s="4">
        <v>29</v>
      </c>
      <c r="R44" s="4">
        <v>29</v>
      </c>
      <c r="S44" s="4"/>
      <c r="T44" s="4">
        <v>171.6</v>
      </c>
      <c r="U44" s="5">
        <v>0.05</v>
      </c>
      <c r="V44" s="4">
        <v>106</v>
      </c>
      <c r="W44" s="4">
        <v>407</v>
      </c>
      <c r="X44" s="4">
        <v>34.200000000000003</v>
      </c>
      <c r="Y44" s="4">
        <v>122</v>
      </c>
      <c r="Z44" s="4">
        <v>80</v>
      </c>
      <c r="AA44" s="4">
        <v>11.34</v>
      </c>
      <c r="AB44" s="5">
        <v>0</v>
      </c>
      <c r="AC44" s="4">
        <v>98.5</v>
      </c>
    </row>
    <row r="45" spans="1:29" x14ac:dyDescent="0.25">
      <c r="A45" t="s">
        <v>45</v>
      </c>
      <c r="B45" s="4">
        <v>695</v>
      </c>
      <c r="C45" s="5">
        <v>20</v>
      </c>
      <c r="D45" s="4">
        <v>114.9</v>
      </c>
      <c r="E45" s="4">
        <v>109.4</v>
      </c>
      <c r="F45" s="4">
        <v>29</v>
      </c>
      <c r="G45" s="4">
        <v>22</v>
      </c>
      <c r="H45" s="5">
        <v>104</v>
      </c>
      <c r="I45" s="6">
        <v>1.0209999999999999</v>
      </c>
      <c r="J45" s="5">
        <v>14.48</v>
      </c>
      <c r="K45" s="5"/>
      <c r="L45" s="7">
        <v>0.70120000000000005</v>
      </c>
      <c r="N45" s="4">
        <v>117.8</v>
      </c>
      <c r="O45" s="4">
        <v>111.4</v>
      </c>
      <c r="P45" s="4">
        <v>26</v>
      </c>
      <c r="Q45" s="4">
        <v>29</v>
      </c>
      <c r="R45" s="4">
        <v>29</v>
      </c>
      <c r="S45" s="4"/>
      <c r="T45" s="4">
        <v>172.1</v>
      </c>
      <c r="U45" s="5">
        <v>0.05</v>
      </c>
      <c r="V45" s="4">
        <v>106</v>
      </c>
      <c r="W45" s="4">
        <v>407</v>
      </c>
      <c r="X45" s="4">
        <v>34.51</v>
      </c>
      <c r="Y45" s="4">
        <v>117</v>
      </c>
      <c r="Z45" s="4">
        <v>80</v>
      </c>
      <c r="AA45" s="4">
        <v>11.35</v>
      </c>
      <c r="AB45" s="5">
        <v>0</v>
      </c>
      <c r="AC45" s="4">
        <v>98.4</v>
      </c>
    </row>
    <row r="46" spans="1:29" x14ac:dyDescent="0.25">
      <c r="A46" s="3" t="s">
        <v>46</v>
      </c>
      <c r="B46" s="4">
        <f>AVERAGE(B40:B45)</f>
        <v>694.66666666666663</v>
      </c>
      <c r="C46" s="4">
        <f t="shared" ref="C46:L46" si="6">AVERAGE(C40:C45)</f>
        <v>20</v>
      </c>
      <c r="D46" s="4">
        <f t="shared" si="6"/>
        <v>114.98333333333333</v>
      </c>
      <c r="E46" s="4">
        <f t="shared" si="6"/>
        <v>109.08333333333333</v>
      </c>
      <c r="F46" s="4">
        <f t="shared" si="6"/>
        <v>29</v>
      </c>
      <c r="G46" s="4">
        <f t="shared" si="6"/>
        <v>22</v>
      </c>
      <c r="H46" s="4">
        <f t="shared" si="6"/>
        <v>104</v>
      </c>
      <c r="I46" s="4">
        <f t="shared" si="6"/>
        <v>1.0171666666666666</v>
      </c>
      <c r="J46" s="4">
        <f t="shared" si="6"/>
        <v>14.485000000000001</v>
      </c>
      <c r="K46" s="5">
        <f>MAX(J40:J45)-MIN(J40:J45)</f>
        <v>9.9999999999997868E-3</v>
      </c>
      <c r="L46" s="7">
        <f t="shared" si="6"/>
        <v>0.69873333333333332</v>
      </c>
      <c r="N46" s="4">
        <f>AVERAGE(N40:N45)</f>
        <v>117.66666666666664</v>
      </c>
      <c r="O46" s="4">
        <f t="shared" ref="O46:AC46" si="7">AVERAGE(O40:O45)</f>
        <v>111.3</v>
      </c>
      <c r="P46" s="4">
        <f t="shared" si="7"/>
        <v>26</v>
      </c>
      <c r="Q46" s="4">
        <f t="shared" si="7"/>
        <v>29</v>
      </c>
      <c r="R46" s="4">
        <f t="shared" si="7"/>
        <v>29</v>
      </c>
      <c r="S46" s="5">
        <f>MAX(R40:R45)-MIN(R40:R45)</f>
        <v>0</v>
      </c>
      <c r="T46" s="4">
        <f t="shared" si="7"/>
        <v>171.58333333333334</v>
      </c>
      <c r="U46" s="4">
        <f t="shared" si="7"/>
        <v>5.0166666666666665E-2</v>
      </c>
      <c r="V46" s="4">
        <f t="shared" si="7"/>
        <v>106</v>
      </c>
      <c r="W46" s="4">
        <f t="shared" si="7"/>
        <v>407.33333333333331</v>
      </c>
      <c r="X46" s="4">
        <f t="shared" si="7"/>
        <v>34.17166666666666</v>
      </c>
      <c r="Y46" s="4">
        <f t="shared" si="7"/>
        <v>119.16666666666667</v>
      </c>
      <c r="Z46" s="4">
        <f t="shared" si="7"/>
        <v>80</v>
      </c>
      <c r="AA46" s="4">
        <f t="shared" si="7"/>
        <v>11.366666666666665</v>
      </c>
      <c r="AB46" s="4">
        <f t="shared" si="7"/>
        <v>0</v>
      </c>
      <c r="AC46" s="4">
        <f t="shared" si="7"/>
        <v>98.433333333333337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1.6681326885672765E-3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9">
        <f>_xlfn.STDEV.S(L40:L45)/AVERAGE(L40:L45)</f>
        <v>2.3873666948296107E-3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53" t="s">
        <v>0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N49" s="53" t="s">
        <v>1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</v>
      </c>
      <c r="C52" s="5">
        <v>20</v>
      </c>
      <c r="D52" s="4">
        <v>35</v>
      </c>
      <c r="E52" s="4">
        <v>35.1</v>
      </c>
      <c r="F52" s="4">
        <v>29</v>
      </c>
      <c r="G52" s="4">
        <v>22</v>
      </c>
      <c r="H52" s="5">
        <v>104</v>
      </c>
      <c r="I52" s="6">
        <v>1.246</v>
      </c>
      <c r="J52" s="5">
        <v>14.49</v>
      </c>
      <c r="K52" s="5"/>
      <c r="L52" s="7">
        <v>0.85750000000000004</v>
      </c>
      <c r="N52" s="4">
        <v>33.299999999999997</v>
      </c>
      <c r="O52" s="4">
        <v>37.5</v>
      </c>
      <c r="P52" s="4">
        <v>26.1</v>
      </c>
      <c r="Q52" s="4">
        <v>27</v>
      </c>
      <c r="R52" s="4">
        <v>29</v>
      </c>
      <c r="T52" s="4">
        <v>52.3</v>
      </c>
      <c r="U52" s="5">
        <v>0.05</v>
      </c>
      <c r="V52" s="4">
        <v>105</v>
      </c>
      <c r="W52" s="4">
        <v>408</v>
      </c>
      <c r="X52" s="4">
        <v>35.22</v>
      </c>
      <c r="Y52" s="4">
        <v>527</v>
      </c>
      <c r="Z52" s="4">
        <v>80</v>
      </c>
      <c r="AA52" s="4">
        <v>11.34</v>
      </c>
      <c r="AB52" s="5">
        <v>0.01</v>
      </c>
      <c r="AC52" s="4">
        <v>98.6</v>
      </c>
    </row>
    <row r="53" spans="1:29" x14ac:dyDescent="0.25">
      <c r="A53" t="s">
        <v>41</v>
      </c>
      <c r="B53" s="4">
        <v>695</v>
      </c>
      <c r="C53" s="5">
        <v>20</v>
      </c>
      <c r="D53" s="4">
        <v>35.1</v>
      </c>
      <c r="E53" s="4">
        <v>35.200000000000003</v>
      </c>
      <c r="F53" s="4">
        <v>29</v>
      </c>
      <c r="G53" s="4">
        <v>22</v>
      </c>
      <c r="H53" s="5">
        <v>104</v>
      </c>
      <c r="I53" s="6">
        <v>1.248</v>
      </c>
      <c r="J53" s="5">
        <v>14.49</v>
      </c>
      <c r="K53" s="5"/>
      <c r="L53" s="7">
        <v>0.85660000000000003</v>
      </c>
      <c r="N53" s="4">
        <v>33.299999999999997</v>
      </c>
      <c r="O53" s="4">
        <v>37.5</v>
      </c>
      <c r="P53" s="4">
        <v>26</v>
      </c>
      <c r="Q53" s="4">
        <v>27</v>
      </c>
      <c r="R53" s="4">
        <v>29</v>
      </c>
      <c r="T53" s="4">
        <v>49.5</v>
      </c>
      <c r="U53" s="5">
        <v>0.05</v>
      </c>
      <c r="V53" s="4">
        <v>105</v>
      </c>
      <c r="W53" s="4">
        <v>408</v>
      </c>
      <c r="X53" s="4">
        <v>35.340000000000003</v>
      </c>
      <c r="Y53" s="4">
        <v>527</v>
      </c>
      <c r="Z53" s="4">
        <v>80</v>
      </c>
      <c r="AA53" s="4">
        <v>11.37</v>
      </c>
      <c r="AB53" s="5">
        <v>0.01</v>
      </c>
      <c r="AC53" s="4">
        <v>98.6</v>
      </c>
    </row>
    <row r="54" spans="1:29" x14ac:dyDescent="0.25">
      <c r="A54" t="s">
        <v>42</v>
      </c>
      <c r="B54" s="4">
        <v>695</v>
      </c>
      <c r="C54" s="5">
        <v>20</v>
      </c>
      <c r="D54" s="4">
        <v>35</v>
      </c>
      <c r="E54" s="4">
        <v>35.1</v>
      </c>
      <c r="F54" s="4">
        <v>29</v>
      </c>
      <c r="G54" s="4">
        <v>22</v>
      </c>
      <c r="H54" s="5">
        <v>104</v>
      </c>
      <c r="I54" s="6">
        <v>1.2450000000000001</v>
      </c>
      <c r="J54" s="5">
        <v>14.49</v>
      </c>
      <c r="K54" s="5"/>
      <c r="L54" s="7">
        <v>0.8548</v>
      </c>
      <c r="N54" s="4">
        <v>33.1</v>
      </c>
      <c r="O54" s="4">
        <v>37.4</v>
      </c>
      <c r="P54" s="4">
        <v>26</v>
      </c>
      <c r="Q54" s="4">
        <v>27</v>
      </c>
      <c r="R54" s="4">
        <v>29</v>
      </c>
      <c r="T54" s="4">
        <v>48.1</v>
      </c>
      <c r="U54" s="5">
        <v>0.05</v>
      </c>
      <c r="V54" s="4">
        <v>105</v>
      </c>
      <c r="W54" s="4">
        <v>408</v>
      </c>
      <c r="X54" s="4">
        <v>35.85</v>
      </c>
      <c r="Y54" s="4">
        <v>526</v>
      </c>
      <c r="Z54" s="4">
        <v>80</v>
      </c>
      <c r="AA54" s="4">
        <v>11.38</v>
      </c>
      <c r="AB54" s="5">
        <v>0.01</v>
      </c>
      <c r="AC54" s="4">
        <v>98.5</v>
      </c>
    </row>
    <row r="55" spans="1:29" x14ac:dyDescent="0.25">
      <c r="A55" t="s">
        <v>43</v>
      </c>
      <c r="B55" s="4">
        <v>695</v>
      </c>
      <c r="C55" s="5">
        <v>20</v>
      </c>
      <c r="D55" s="4">
        <v>35</v>
      </c>
      <c r="E55" s="4">
        <v>35</v>
      </c>
      <c r="F55" s="4">
        <v>29</v>
      </c>
      <c r="G55" s="4">
        <v>22</v>
      </c>
      <c r="H55" s="5">
        <v>104</v>
      </c>
      <c r="I55" s="6">
        <v>1.246</v>
      </c>
      <c r="J55" s="5">
        <v>14.49</v>
      </c>
      <c r="K55" s="5"/>
      <c r="L55" s="7">
        <v>0.85609999999999997</v>
      </c>
      <c r="N55" s="4">
        <v>32.9</v>
      </c>
      <c r="O55" s="4">
        <v>37.299999999999997</v>
      </c>
      <c r="P55" s="4">
        <v>26</v>
      </c>
      <c r="Q55" s="4">
        <v>27</v>
      </c>
      <c r="R55" s="4">
        <v>29</v>
      </c>
      <c r="T55" s="4">
        <v>48.8</v>
      </c>
      <c r="U55" s="5">
        <v>0.05</v>
      </c>
      <c r="V55" s="4">
        <v>105</v>
      </c>
      <c r="W55" s="4">
        <v>408</v>
      </c>
      <c r="X55" s="4">
        <v>35.07</v>
      </c>
      <c r="Y55" s="4">
        <v>527</v>
      </c>
      <c r="Z55" s="4">
        <v>80</v>
      </c>
      <c r="AA55" s="4">
        <v>11.4</v>
      </c>
      <c r="AB55" s="5">
        <v>0.01</v>
      </c>
      <c r="AC55" s="4">
        <v>98.6</v>
      </c>
    </row>
    <row r="56" spans="1:29" x14ac:dyDescent="0.25">
      <c r="A56" t="s">
        <v>44</v>
      </c>
      <c r="B56" s="4">
        <v>695</v>
      </c>
      <c r="C56" s="5">
        <v>20</v>
      </c>
      <c r="D56" s="4">
        <v>34.9</v>
      </c>
      <c r="E56" s="4">
        <v>35</v>
      </c>
      <c r="F56" s="4">
        <v>29</v>
      </c>
      <c r="G56" s="4">
        <v>22</v>
      </c>
      <c r="H56" s="5">
        <v>104</v>
      </c>
      <c r="I56" s="6">
        <v>1.244</v>
      </c>
      <c r="J56" s="5">
        <v>14.49</v>
      </c>
      <c r="K56" s="5"/>
      <c r="L56" s="7">
        <v>0.85460000000000003</v>
      </c>
      <c r="N56" s="4">
        <v>33.1</v>
      </c>
      <c r="O56" s="4">
        <v>37.299999999999997</v>
      </c>
      <c r="P56" s="4">
        <v>26</v>
      </c>
      <c r="Q56" s="4">
        <v>28</v>
      </c>
      <c r="R56" s="4">
        <v>29</v>
      </c>
      <c r="T56" s="4">
        <v>51.9</v>
      </c>
      <c r="U56" s="5">
        <v>0.05</v>
      </c>
      <c r="V56" s="4">
        <v>105</v>
      </c>
      <c r="W56" s="4">
        <v>408</v>
      </c>
      <c r="X56" s="4">
        <v>35.67</v>
      </c>
      <c r="Y56" s="4">
        <v>526</v>
      </c>
      <c r="Z56" s="4">
        <v>80</v>
      </c>
      <c r="AA56" s="4">
        <v>11.65</v>
      </c>
      <c r="AB56" s="5">
        <v>0.01</v>
      </c>
      <c r="AC56" s="4">
        <v>98.6</v>
      </c>
    </row>
    <row r="57" spans="1:29" x14ac:dyDescent="0.25">
      <c r="A57" t="s">
        <v>45</v>
      </c>
      <c r="B57" s="4">
        <v>695</v>
      </c>
      <c r="C57" s="5">
        <v>20</v>
      </c>
      <c r="D57" s="4">
        <v>35</v>
      </c>
      <c r="E57" s="4">
        <v>35</v>
      </c>
      <c r="F57" s="4">
        <v>29</v>
      </c>
      <c r="G57" s="4">
        <v>22</v>
      </c>
      <c r="H57" s="5">
        <v>104</v>
      </c>
      <c r="I57" s="6">
        <v>1.246</v>
      </c>
      <c r="J57" s="5">
        <v>14.49</v>
      </c>
      <c r="K57" s="5"/>
      <c r="L57" s="7">
        <v>0.85580000000000001</v>
      </c>
      <c r="N57" s="4">
        <v>33.200000000000003</v>
      </c>
      <c r="O57" s="4">
        <v>37.299999999999997</v>
      </c>
      <c r="P57" s="4">
        <v>26</v>
      </c>
      <c r="Q57" s="4">
        <v>28</v>
      </c>
      <c r="R57" s="4">
        <v>29</v>
      </c>
      <c r="T57" s="4">
        <v>52.4</v>
      </c>
      <c r="U57" s="5">
        <v>5.0999999999999997E-2</v>
      </c>
      <c r="V57" s="4">
        <v>105</v>
      </c>
      <c r="W57" s="4">
        <v>408</v>
      </c>
      <c r="X57" s="4">
        <v>35.25</v>
      </c>
      <c r="Y57" s="4">
        <v>527</v>
      </c>
      <c r="Z57" s="4">
        <v>80</v>
      </c>
      <c r="AA57" s="4">
        <v>11.44</v>
      </c>
      <c r="AB57" s="5">
        <v>0.01</v>
      </c>
      <c r="AC57" s="4">
        <v>98.6</v>
      </c>
    </row>
    <row r="58" spans="1:29" x14ac:dyDescent="0.25">
      <c r="A58" s="3" t="s">
        <v>46</v>
      </c>
      <c r="B58" s="4">
        <f>AVERAGE(B52:B57)</f>
        <v>695</v>
      </c>
      <c r="C58" s="4">
        <f t="shared" ref="C58:L58" si="8">AVERAGE(C52:C57)</f>
        <v>20</v>
      </c>
      <c r="D58" s="4">
        <f t="shared" si="8"/>
        <v>35</v>
      </c>
      <c r="E58" s="4">
        <f t="shared" si="8"/>
        <v>35.06666666666667</v>
      </c>
      <c r="F58" s="4">
        <f t="shared" si="8"/>
        <v>29</v>
      </c>
      <c r="G58" s="4">
        <f t="shared" si="8"/>
        <v>22</v>
      </c>
      <c r="H58" s="4">
        <f t="shared" si="8"/>
        <v>104</v>
      </c>
      <c r="I58" s="4">
        <f t="shared" si="8"/>
        <v>1.2458333333333333</v>
      </c>
      <c r="J58" s="4">
        <f t="shared" si="8"/>
        <v>14.49</v>
      </c>
      <c r="K58" s="5">
        <f>MAX(J52:J57)-MIN(J52:J57)</f>
        <v>0</v>
      </c>
      <c r="L58" s="7">
        <f t="shared" si="8"/>
        <v>0.85590000000000011</v>
      </c>
      <c r="N58" s="4">
        <f>AVERAGE(N52:N57)</f>
        <v>33.15</v>
      </c>
      <c r="O58" s="4">
        <f t="shared" ref="O58:AC58" si="9">AVERAGE(O52:O57)</f>
        <v>37.383333333333333</v>
      </c>
      <c r="P58" s="4">
        <f t="shared" si="9"/>
        <v>26.016666666666666</v>
      </c>
      <c r="Q58" s="4">
        <f t="shared" si="9"/>
        <v>27.333333333333332</v>
      </c>
      <c r="R58" s="4">
        <f t="shared" si="9"/>
        <v>29</v>
      </c>
      <c r="S58" s="5">
        <f>MAX(R52:R57)-MIN(R52:R57)</f>
        <v>0</v>
      </c>
      <c r="T58" s="4">
        <f t="shared" si="9"/>
        <v>50.5</v>
      </c>
      <c r="U58" s="4">
        <f t="shared" si="9"/>
        <v>5.0166666666666665E-2</v>
      </c>
      <c r="V58" s="4">
        <f t="shared" si="9"/>
        <v>105</v>
      </c>
      <c r="W58" s="4">
        <f t="shared" si="9"/>
        <v>408</v>
      </c>
      <c r="X58" s="4">
        <f t="shared" si="9"/>
        <v>35.4</v>
      </c>
      <c r="Y58" s="4">
        <f t="shared" si="9"/>
        <v>526.66666666666663</v>
      </c>
      <c r="Z58" s="4">
        <f t="shared" si="9"/>
        <v>80</v>
      </c>
      <c r="AA58" s="4">
        <f t="shared" si="9"/>
        <v>11.43</v>
      </c>
      <c r="AB58" s="4">
        <f t="shared" si="9"/>
        <v>0.01</v>
      </c>
      <c r="AC58" s="4">
        <f t="shared" si="9"/>
        <v>98.583333333333329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1.0954451150103392E-3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9">
        <f>_xlfn.STDEV.S(L52:L57)/AVERAGE(L52:L57)</f>
        <v>1.2798751197690608E-3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53" t="s">
        <v>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N61" s="53" t="s">
        <v>1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</v>
      </c>
      <c r="C64" s="5">
        <v>40</v>
      </c>
      <c r="D64" s="4">
        <v>114.9</v>
      </c>
      <c r="E64" s="4">
        <v>109.5</v>
      </c>
      <c r="F64" s="4">
        <v>29</v>
      </c>
      <c r="G64" s="4">
        <v>22</v>
      </c>
      <c r="H64" s="5">
        <v>104</v>
      </c>
      <c r="I64" s="6">
        <v>1.266</v>
      </c>
      <c r="J64" s="5">
        <v>14.48</v>
      </c>
      <c r="K64" s="5"/>
      <c r="L64" s="7">
        <v>0.43430000000000002</v>
      </c>
      <c r="N64" s="4">
        <v>117.5</v>
      </c>
      <c r="O64" s="4">
        <v>111.2</v>
      </c>
      <c r="P64" s="4">
        <v>26.1</v>
      </c>
      <c r="Q64" s="4">
        <v>33</v>
      </c>
      <c r="R64" s="4">
        <v>29</v>
      </c>
      <c r="T64" s="4">
        <v>172.2</v>
      </c>
      <c r="U64" s="5">
        <v>0.05</v>
      </c>
      <c r="V64" s="4">
        <v>104</v>
      </c>
      <c r="W64" s="4">
        <v>406</v>
      </c>
      <c r="X64" s="4">
        <v>40.049999999999997</v>
      </c>
      <c r="Y64" s="4">
        <v>117</v>
      </c>
      <c r="Z64" s="4">
        <v>80</v>
      </c>
      <c r="AA64" s="4">
        <v>11.45</v>
      </c>
      <c r="AB64" s="5">
        <v>0.01</v>
      </c>
      <c r="AC64" s="4">
        <v>98.6</v>
      </c>
    </row>
    <row r="65" spans="1:29" x14ac:dyDescent="0.25">
      <c r="A65" t="s">
        <v>41</v>
      </c>
      <c r="B65" s="4">
        <v>695</v>
      </c>
      <c r="C65" s="5">
        <v>40</v>
      </c>
      <c r="D65" s="4">
        <v>114.9</v>
      </c>
      <c r="E65" s="4">
        <v>108.5</v>
      </c>
      <c r="F65" s="4">
        <v>29</v>
      </c>
      <c r="G65" s="4">
        <v>22</v>
      </c>
      <c r="H65" s="5">
        <v>104.01</v>
      </c>
      <c r="I65" s="6">
        <v>1.27</v>
      </c>
      <c r="J65" s="5">
        <v>14.48</v>
      </c>
      <c r="K65" s="5"/>
      <c r="L65" s="7">
        <v>0.43690000000000001</v>
      </c>
      <c r="N65" s="4">
        <v>117.7</v>
      </c>
      <c r="O65" s="4">
        <v>111.4</v>
      </c>
      <c r="P65" s="4">
        <v>26.1</v>
      </c>
      <c r="Q65" s="4">
        <v>33</v>
      </c>
      <c r="R65" s="4">
        <v>29</v>
      </c>
      <c r="T65" s="4">
        <v>172.4</v>
      </c>
      <c r="U65" s="5">
        <v>0.05</v>
      </c>
      <c r="V65" s="4">
        <v>104</v>
      </c>
      <c r="W65" s="4">
        <v>407</v>
      </c>
      <c r="X65" s="4">
        <v>40.07</v>
      </c>
      <c r="Y65" s="4">
        <v>118</v>
      </c>
      <c r="Z65" s="4">
        <v>80</v>
      </c>
      <c r="AA65" s="4">
        <v>11.61</v>
      </c>
      <c r="AB65" s="5">
        <v>0.01</v>
      </c>
      <c r="AC65" s="4">
        <v>98.6</v>
      </c>
    </row>
    <row r="66" spans="1:29" x14ac:dyDescent="0.25">
      <c r="A66" t="s">
        <v>42</v>
      </c>
      <c r="B66" s="4">
        <v>695</v>
      </c>
      <c r="C66" s="5">
        <v>40</v>
      </c>
      <c r="D66" s="4">
        <v>115.2</v>
      </c>
      <c r="E66" s="4">
        <v>109.5</v>
      </c>
      <c r="F66" s="4">
        <v>29</v>
      </c>
      <c r="G66" s="4">
        <v>22</v>
      </c>
      <c r="H66" s="5">
        <v>103.97</v>
      </c>
      <c r="I66" s="6">
        <v>1.268</v>
      </c>
      <c r="J66" s="5">
        <v>14.48</v>
      </c>
      <c r="K66" s="5"/>
      <c r="L66" s="7">
        <v>0.43540000000000001</v>
      </c>
      <c r="N66" s="4">
        <v>117.7</v>
      </c>
      <c r="O66" s="4">
        <v>111.6</v>
      </c>
      <c r="P66" s="4">
        <v>25.9</v>
      </c>
      <c r="Q66" s="4">
        <v>33</v>
      </c>
      <c r="R66" s="4">
        <v>29</v>
      </c>
      <c r="T66" s="4">
        <v>170.1</v>
      </c>
      <c r="U66" s="5">
        <v>0.05</v>
      </c>
      <c r="V66" s="4">
        <v>104</v>
      </c>
      <c r="W66" s="4">
        <v>407</v>
      </c>
      <c r="X66" s="4">
        <v>40.159999999999997</v>
      </c>
      <c r="Y66" s="4">
        <v>116</v>
      </c>
      <c r="Z66" s="4">
        <v>80</v>
      </c>
      <c r="AA66" s="4">
        <v>11.43</v>
      </c>
      <c r="AB66" s="5">
        <v>0.01</v>
      </c>
      <c r="AC66" s="4">
        <v>98.6</v>
      </c>
    </row>
    <row r="67" spans="1:29" x14ac:dyDescent="0.25">
      <c r="A67" t="s">
        <v>43</v>
      </c>
      <c r="B67" s="4">
        <v>695</v>
      </c>
      <c r="C67" s="5">
        <v>40</v>
      </c>
      <c r="D67" s="4">
        <v>114.8</v>
      </c>
      <c r="E67" s="4">
        <v>108.6</v>
      </c>
      <c r="F67" s="4">
        <v>29</v>
      </c>
      <c r="G67" s="4">
        <v>22</v>
      </c>
      <c r="H67" s="5">
        <v>104.03</v>
      </c>
      <c r="I67" s="6">
        <v>1.2689999999999999</v>
      </c>
      <c r="J67" s="5">
        <v>14.47</v>
      </c>
      <c r="K67" s="5"/>
      <c r="L67" s="7">
        <v>0.4345</v>
      </c>
      <c r="N67" s="4">
        <v>117.2</v>
      </c>
      <c r="O67" s="4">
        <v>110.9</v>
      </c>
      <c r="P67" s="4">
        <v>25.9</v>
      </c>
      <c r="Q67" s="4">
        <v>32</v>
      </c>
      <c r="R67" s="4">
        <v>29</v>
      </c>
      <c r="T67" s="4">
        <v>172.3</v>
      </c>
      <c r="U67" s="5">
        <v>0.05</v>
      </c>
      <c r="V67" s="4">
        <v>104</v>
      </c>
      <c r="W67" s="4">
        <v>407</v>
      </c>
      <c r="X67" s="4">
        <v>40.44</v>
      </c>
      <c r="Y67" s="4">
        <v>115</v>
      </c>
      <c r="Z67" s="4">
        <v>80</v>
      </c>
      <c r="AA67" s="4">
        <v>11.3</v>
      </c>
      <c r="AB67" s="5">
        <v>0</v>
      </c>
      <c r="AC67" s="4">
        <v>98.6</v>
      </c>
    </row>
    <row r="68" spans="1:29" x14ac:dyDescent="0.25">
      <c r="A68" t="s">
        <v>44</v>
      </c>
      <c r="B68" s="4">
        <v>695</v>
      </c>
      <c r="C68" s="5">
        <v>40</v>
      </c>
      <c r="D68" s="4">
        <v>115.2</v>
      </c>
      <c r="E68" s="4">
        <v>109.2</v>
      </c>
      <c r="F68" s="4">
        <v>29</v>
      </c>
      <c r="G68" s="4">
        <v>22</v>
      </c>
      <c r="H68" s="5">
        <v>104</v>
      </c>
      <c r="I68" s="6">
        <v>1.2669999999999999</v>
      </c>
      <c r="J68" s="5">
        <v>14.47</v>
      </c>
      <c r="K68" s="5"/>
      <c r="L68" s="7">
        <v>0.436</v>
      </c>
      <c r="N68" s="4">
        <v>116.9</v>
      </c>
      <c r="O68" s="4">
        <v>111.9</v>
      </c>
      <c r="P68" s="4">
        <v>25.9</v>
      </c>
      <c r="Q68" s="4">
        <v>32</v>
      </c>
      <c r="R68" s="4">
        <v>29</v>
      </c>
      <c r="T68" s="4">
        <v>170.3</v>
      </c>
      <c r="U68" s="5">
        <v>0.05</v>
      </c>
      <c r="V68" s="4">
        <v>104</v>
      </c>
      <c r="W68" s="4">
        <v>407</v>
      </c>
      <c r="X68" s="4">
        <v>40.340000000000003</v>
      </c>
      <c r="Y68" s="4">
        <v>115</v>
      </c>
      <c r="Z68" s="4">
        <v>80</v>
      </c>
      <c r="AA68" s="4">
        <v>11.49</v>
      </c>
      <c r="AB68" s="5">
        <v>0</v>
      </c>
      <c r="AC68" s="4">
        <v>98.6</v>
      </c>
    </row>
    <row r="69" spans="1:29" x14ac:dyDescent="0.25">
      <c r="A69" t="s">
        <v>45</v>
      </c>
      <c r="B69" s="4">
        <v>695</v>
      </c>
      <c r="C69" s="5">
        <v>40</v>
      </c>
      <c r="D69" s="4">
        <v>114.8</v>
      </c>
      <c r="E69" s="4">
        <v>108.9</v>
      </c>
      <c r="F69" s="4">
        <v>29</v>
      </c>
      <c r="G69" s="4">
        <v>22</v>
      </c>
      <c r="H69" s="5">
        <v>104</v>
      </c>
      <c r="I69" s="6">
        <v>1.2649999999999999</v>
      </c>
      <c r="J69" s="5">
        <v>14.48</v>
      </c>
      <c r="K69" s="5"/>
      <c r="L69" s="7">
        <v>0.43530000000000002</v>
      </c>
      <c r="N69" s="4">
        <v>118</v>
      </c>
      <c r="O69" s="4">
        <v>110.7</v>
      </c>
      <c r="P69" s="4">
        <v>26.2</v>
      </c>
      <c r="Q69" s="4">
        <v>33</v>
      </c>
      <c r="R69" s="4">
        <v>29</v>
      </c>
      <c r="T69" s="4">
        <v>173.3</v>
      </c>
      <c r="U69" s="5">
        <v>0.05</v>
      </c>
      <c r="V69" s="4">
        <v>104</v>
      </c>
      <c r="W69" s="4">
        <v>407</v>
      </c>
      <c r="X69" s="4">
        <v>40.35</v>
      </c>
      <c r="Y69" s="4">
        <v>116</v>
      </c>
      <c r="Z69" s="4">
        <v>80</v>
      </c>
      <c r="AA69" s="4">
        <v>11.61</v>
      </c>
      <c r="AB69" s="5">
        <v>0</v>
      </c>
      <c r="AC69" s="4">
        <v>98.5</v>
      </c>
    </row>
    <row r="70" spans="1:29" x14ac:dyDescent="0.25">
      <c r="A70" s="3" t="s">
        <v>46</v>
      </c>
      <c r="B70" s="4">
        <f>AVERAGE(B64:B69)</f>
        <v>695</v>
      </c>
      <c r="C70" s="4">
        <f t="shared" ref="C70:L70" si="10">AVERAGE(C64:C69)</f>
        <v>40</v>
      </c>
      <c r="D70" s="4">
        <f t="shared" si="10"/>
        <v>114.96666666666665</v>
      </c>
      <c r="E70" s="4">
        <f t="shared" si="10"/>
        <v>109.03333333333335</v>
      </c>
      <c r="F70" s="4">
        <f t="shared" si="10"/>
        <v>29</v>
      </c>
      <c r="G70" s="4">
        <f t="shared" si="10"/>
        <v>22</v>
      </c>
      <c r="H70" s="4">
        <f t="shared" si="10"/>
        <v>104.00166666666667</v>
      </c>
      <c r="I70" s="4">
        <f t="shared" si="10"/>
        <v>1.2674999999999998</v>
      </c>
      <c r="J70" s="4">
        <f t="shared" si="10"/>
        <v>14.476666666666667</v>
      </c>
      <c r="K70" s="5">
        <f>MAX(J64:J69)-MIN(J64:J69)</f>
        <v>9.9999999999997868E-3</v>
      </c>
      <c r="L70" s="7">
        <f t="shared" si="10"/>
        <v>0.43540000000000001</v>
      </c>
      <c r="N70" s="4">
        <f>AVERAGE(N64:N69)</f>
        <v>117.5</v>
      </c>
      <c r="O70" s="4">
        <f t="shared" ref="O70:AC70" si="11">AVERAGE(O64:O69)</f>
        <v>111.28333333333335</v>
      </c>
      <c r="P70" s="4">
        <f t="shared" si="11"/>
        <v>26.016666666666666</v>
      </c>
      <c r="Q70" s="4">
        <f t="shared" si="11"/>
        <v>32.666666666666664</v>
      </c>
      <c r="R70" s="4">
        <f t="shared" si="11"/>
        <v>29</v>
      </c>
      <c r="S70" s="5">
        <f>MAX(R64:R69)-MIN(R64:R69)</f>
        <v>0</v>
      </c>
      <c r="T70" s="4">
        <f t="shared" si="11"/>
        <v>171.76666666666665</v>
      </c>
      <c r="U70" s="4">
        <f t="shared" si="11"/>
        <v>4.9999999999999996E-2</v>
      </c>
      <c r="V70" s="4">
        <f t="shared" si="11"/>
        <v>104</v>
      </c>
      <c r="W70" s="4">
        <f t="shared" si="11"/>
        <v>406.83333333333331</v>
      </c>
      <c r="X70" s="4">
        <f t="shared" si="11"/>
        <v>40.234999999999999</v>
      </c>
      <c r="Y70" s="4">
        <f t="shared" si="11"/>
        <v>116.16666666666667</v>
      </c>
      <c r="Z70" s="4">
        <f t="shared" si="11"/>
        <v>80</v>
      </c>
      <c r="AA70" s="4">
        <f t="shared" si="11"/>
        <v>11.481666666666664</v>
      </c>
      <c r="AB70" s="4">
        <f t="shared" si="11"/>
        <v>5.0000000000000001E-3</v>
      </c>
      <c r="AC70" s="4">
        <f t="shared" si="11"/>
        <v>98.583333333333329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9.6332756630338248E-4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9">
        <f>_xlfn.STDEV.S(L64:L69)/AVERAGE(L64:L69)</f>
        <v>2.2125116359746956E-3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57" t="s">
        <v>54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60" t="s">
        <v>59</v>
      </c>
      <c r="H76" s="61"/>
      <c r="I76" s="60" t="s">
        <v>60</v>
      </c>
      <c r="J76" s="61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57" t="s">
        <v>66</v>
      </c>
      <c r="H77" s="59"/>
      <c r="I77" s="57" t="s">
        <v>66</v>
      </c>
      <c r="J77" s="59"/>
    </row>
    <row r="78" spans="1:29" x14ac:dyDescent="0.25">
      <c r="A78" s="10" t="s">
        <v>29</v>
      </c>
      <c r="B78" s="15">
        <f>L10</f>
        <v>0.27983333333333338</v>
      </c>
      <c r="C78" s="50">
        <f>L12</f>
        <v>4.8824065591230415E-4</v>
      </c>
      <c r="D78" s="10">
        <v>0.5</v>
      </c>
      <c r="E78" s="10">
        <v>21.99</v>
      </c>
      <c r="F78" s="16">
        <v>0.3</v>
      </c>
      <c r="G78" s="54">
        <v>0.92301900000000003</v>
      </c>
      <c r="H78" s="55"/>
      <c r="I78" s="54">
        <v>3.0767310000000001</v>
      </c>
      <c r="J78" s="56"/>
    </row>
    <row r="79" spans="1:29" x14ac:dyDescent="0.25">
      <c r="A79" s="10" t="s">
        <v>49</v>
      </c>
      <c r="B79" s="15">
        <f>L22</f>
        <v>0.2931333333333333</v>
      </c>
      <c r="C79" s="50">
        <f>L24</f>
        <v>5.9740393616392973E-4</v>
      </c>
      <c r="D79" s="10">
        <v>0.5</v>
      </c>
      <c r="E79" s="10">
        <v>21.99</v>
      </c>
      <c r="F79" s="16">
        <v>3.2000000000000001E-2</v>
      </c>
      <c r="G79" s="62">
        <v>0.103135</v>
      </c>
      <c r="H79" s="63"/>
      <c r="I79" s="62">
        <v>3.2229640000000002</v>
      </c>
      <c r="J79" s="64"/>
    </row>
    <row r="80" spans="1:29" x14ac:dyDescent="0.25">
      <c r="A80" s="10" t="s">
        <v>50</v>
      </c>
      <c r="B80" s="15">
        <f>L34</f>
        <v>0.28173333333333334</v>
      </c>
      <c r="C80" s="50">
        <f>L36</f>
        <v>7.3317242710978908E-4</v>
      </c>
      <c r="D80" s="10">
        <v>0.5</v>
      </c>
      <c r="E80" s="10">
        <v>16.489999999999998</v>
      </c>
      <c r="F80" s="16">
        <v>0.31</v>
      </c>
      <c r="G80" s="62">
        <v>0.72008799999999995</v>
      </c>
      <c r="H80" s="63"/>
      <c r="I80" s="62">
        <v>2.322864</v>
      </c>
      <c r="J80" s="64"/>
    </row>
    <row r="81" spans="1:10" x14ac:dyDescent="0.25">
      <c r="A81" s="10" t="s">
        <v>51</v>
      </c>
      <c r="B81" s="15">
        <f>L46</f>
        <v>0.69873333333333332</v>
      </c>
      <c r="C81" s="50">
        <f>L48</f>
        <v>2.3873666948296107E-3</v>
      </c>
      <c r="D81" s="10">
        <v>0.5</v>
      </c>
      <c r="E81" s="10">
        <v>1.46</v>
      </c>
      <c r="F81" s="16">
        <v>0.17399999999999999</v>
      </c>
      <c r="G81" s="62">
        <v>8.8752999999999999E-2</v>
      </c>
      <c r="H81" s="63"/>
      <c r="I81" s="62">
        <v>0.510073</v>
      </c>
      <c r="J81" s="64"/>
    </row>
    <row r="82" spans="1:10" x14ac:dyDescent="0.25">
      <c r="A82" s="10" t="s">
        <v>52</v>
      </c>
      <c r="B82" s="15">
        <f>L58</f>
        <v>0.85590000000000011</v>
      </c>
      <c r="C82" s="50">
        <f>L60</f>
        <v>1.2798751197690608E-3</v>
      </c>
      <c r="D82" s="10">
        <v>0.5</v>
      </c>
      <c r="E82" s="10">
        <v>1.46</v>
      </c>
      <c r="F82" s="16">
        <v>1.0999999999999999E-2</v>
      </c>
      <c r="G82" s="62">
        <v>6.8729999999999998E-3</v>
      </c>
      <c r="H82" s="63"/>
      <c r="I82" s="62">
        <v>0.624807</v>
      </c>
      <c r="J82" s="64"/>
    </row>
    <row r="83" spans="1:10" x14ac:dyDescent="0.25">
      <c r="A83" s="10" t="s">
        <v>53</v>
      </c>
      <c r="B83" s="15">
        <f>L70</f>
        <v>0.43540000000000001</v>
      </c>
      <c r="C83" s="50">
        <f>L72</f>
        <v>2.2125116359746956E-3</v>
      </c>
      <c r="D83" s="10">
        <v>0.5</v>
      </c>
      <c r="E83" s="10">
        <v>2.91</v>
      </c>
      <c r="F83" s="16">
        <v>0.17199999999999999</v>
      </c>
      <c r="G83" s="65">
        <v>0.108963</v>
      </c>
      <c r="H83" s="66"/>
      <c r="I83" s="65">
        <v>0.63350700000000004</v>
      </c>
      <c r="J83" s="67"/>
    </row>
    <row r="84" spans="1:10" x14ac:dyDescent="0.25">
      <c r="A84" s="68" t="s">
        <v>67</v>
      </c>
      <c r="B84" s="69"/>
      <c r="C84" s="69"/>
      <c r="D84" s="69"/>
      <c r="E84" s="69"/>
      <c r="F84" s="70"/>
      <c r="G84" s="71">
        <f>SUM(G78:G83)</f>
        <v>1.950831</v>
      </c>
      <c r="H84" s="72"/>
      <c r="I84" s="71">
        <f>SUM(I78:I83)</f>
        <v>10.390946</v>
      </c>
      <c r="J84" s="72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79480-DB0A-4281-BE03-173EEDA7D2EC}">
  <dimension ref="A1:AC84"/>
  <sheetViews>
    <sheetView topLeftCell="I50" workbookViewId="0">
      <selection activeCell="S70" sqref="S70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N1" s="53" t="s">
        <v>1</v>
      </c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2001</v>
      </c>
      <c r="C4" s="5">
        <v>105</v>
      </c>
      <c r="D4" s="4">
        <v>115.1</v>
      </c>
      <c r="E4" s="4">
        <v>109.1</v>
      </c>
      <c r="F4" s="4">
        <v>29</v>
      </c>
      <c r="G4" s="4">
        <v>22</v>
      </c>
      <c r="H4" s="5">
        <v>104.99</v>
      </c>
      <c r="I4" s="6">
        <v>6.1630000000000003</v>
      </c>
      <c r="J4" s="5">
        <v>14.48</v>
      </c>
      <c r="K4" s="5"/>
      <c r="L4" s="7">
        <v>0.28000000000000003</v>
      </c>
      <c r="N4" s="4">
        <v>111.6</v>
      </c>
      <c r="O4" s="4">
        <v>114.2</v>
      </c>
      <c r="P4" s="4">
        <v>26</v>
      </c>
      <c r="Q4" s="4">
        <v>29</v>
      </c>
      <c r="R4" s="4">
        <v>30</v>
      </c>
      <c r="S4" s="4"/>
      <c r="T4" s="4">
        <v>159.4</v>
      </c>
      <c r="U4" s="5">
        <v>4.9000000000000002E-2</v>
      </c>
      <c r="V4" s="4">
        <v>102</v>
      </c>
      <c r="W4" s="4">
        <v>405</v>
      </c>
      <c r="X4" s="4">
        <v>56.19</v>
      </c>
      <c r="Y4" s="4">
        <v>282</v>
      </c>
      <c r="Z4" s="4">
        <v>80</v>
      </c>
      <c r="AA4" s="4">
        <v>11.72</v>
      </c>
      <c r="AB4" s="5">
        <v>0.04</v>
      </c>
      <c r="AC4" s="4">
        <v>98.6</v>
      </c>
    </row>
    <row r="5" spans="1:29" x14ac:dyDescent="0.25">
      <c r="A5" t="s">
        <v>41</v>
      </c>
      <c r="B5" s="4">
        <v>2000</v>
      </c>
      <c r="C5" s="5">
        <v>105</v>
      </c>
      <c r="D5" s="4">
        <v>114.9</v>
      </c>
      <c r="E5" s="4">
        <v>108.9</v>
      </c>
      <c r="F5" s="4">
        <v>29</v>
      </c>
      <c r="G5" s="4">
        <v>22</v>
      </c>
      <c r="H5" s="5">
        <v>105</v>
      </c>
      <c r="I5" s="6">
        <v>6.1529999999999996</v>
      </c>
      <c r="J5" s="5">
        <v>14.48</v>
      </c>
      <c r="K5" s="5"/>
      <c r="L5" s="7">
        <v>0.27979999999999999</v>
      </c>
      <c r="N5" s="4">
        <v>111.7</v>
      </c>
      <c r="O5" s="4">
        <v>114.8</v>
      </c>
      <c r="P5" s="4">
        <v>26</v>
      </c>
      <c r="Q5" s="4">
        <v>29</v>
      </c>
      <c r="R5" s="4">
        <v>30</v>
      </c>
      <c r="S5" s="4"/>
      <c r="T5" s="4">
        <v>160.1</v>
      </c>
      <c r="U5" s="5">
        <v>0.05</v>
      </c>
      <c r="V5" s="4">
        <v>102</v>
      </c>
      <c r="W5" s="4">
        <v>405</v>
      </c>
      <c r="X5" s="4">
        <v>56.25</v>
      </c>
      <c r="Y5" s="4">
        <v>282</v>
      </c>
      <c r="Z5" s="4">
        <v>80</v>
      </c>
      <c r="AA5" s="4">
        <v>11.73</v>
      </c>
      <c r="AB5" s="5">
        <v>0.04</v>
      </c>
      <c r="AC5" s="4">
        <v>98.6</v>
      </c>
    </row>
    <row r="6" spans="1:29" x14ac:dyDescent="0.25">
      <c r="A6" t="s">
        <v>42</v>
      </c>
      <c r="B6" s="4">
        <v>2000</v>
      </c>
      <c r="C6" s="5">
        <v>105</v>
      </c>
      <c r="D6" s="4">
        <v>115.1</v>
      </c>
      <c r="E6" s="4">
        <v>109.2</v>
      </c>
      <c r="F6" s="4">
        <v>29</v>
      </c>
      <c r="G6" s="4">
        <v>22</v>
      </c>
      <c r="H6" s="5">
        <v>105</v>
      </c>
      <c r="I6" s="6">
        <v>6.1529999999999996</v>
      </c>
      <c r="J6" s="5">
        <v>14.49</v>
      </c>
      <c r="K6" s="5"/>
      <c r="L6" s="7">
        <v>0.27989999999999998</v>
      </c>
      <c r="N6" s="4">
        <v>111.6</v>
      </c>
      <c r="O6" s="4">
        <v>114.4</v>
      </c>
      <c r="P6" s="4">
        <v>26.1</v>
      </c>
      <c r="Q6" s="4">
        <v>29</v>
      </c>
      <c r="R6" s="4">
        <v>30</v>
      </c>
      <c r="S6" s="4"/>
      <c r="T6" s="4">
        <v>157.5</v>
      </c>
      <c r="U6" s="5">
        <v>0.05</v>
      </c>
      <c r="V6" s="4">
        <v>102</v>
      </c>
      <c r="W6" s="4">
        <v>405</v>
      </c>
      <c r="X6" s="4">
        <v>56.36</v>
      </c>
      <c r="Y6" s="4">
        <v>282</v>
      </c>
      <c r="Z6" s="4">
        <v>80</v>
      </c>
      <c r="AA6" s="4">
        <v>11.73</v>
      </c>
      <c r="AB6" s="5">
        <v>0.04</v>
      </c>
      <c r="AC6" s="4">
        <v>98.6</v>
      </c>
    </row>
    <row r="7" spans="1:29" x14ac:dyDescent="0.25">
      <c r="A7" t="s">
        <v>43</v>
      </c>
      <c r="B7" s="4">
        <v>2000</v>
      </c>
      <c r="C7" s="5">
        <v>105</v>
      </c>
      <c r="D7" s="4">
        <v>115</v>
      </c>
      <c r="E7" s="4">
        <v>108.9</v>
      </c>
      <c r="F7" s="4">
        <v>29</v>
      </c>
      <c r="G7" s="4">
        <v>22</v>
      </c>
      <c r="H7" s="5">
        <v>105</v>
      </c>
      <c r="I7" s="6">
        <v>6.1550000000000002</v>
      </c>
      <c r="J7" s="5">
        <v>14.48</v>
      </c>
      <c r="K7" s="5"/>
      <c r="L7" s="7">
        <v>0.28000000000000003</v>
      </c>
      <c r="N7" s="4">
        <v>111.6</v>
      </c>
      <c r="O7" s="4">
        <v>114.5</v>
      </c>
      <c r="P7" s="4">
        <v>26.1</v>
      </c>
      <c r="Q7" s="4">
        <v>29</v>
      </c>
      <c r="R7" s="4">
        <v>30</v>
      </c>
      <c r="S7" s="4"/>
      <c r="T7" s="4">
        <v>157.30000000000001</v>
      </c>
      <c r="U7" s="5">
        <v>5.0999999999999997E-2</v>
      </c>
      <c r="V7" s="4">
        <v>102</v>
      </c>
      <c r="W7" s="4">
        <v>405</v>
      </c>
      <c r="X7" s="4">
        <v>56.43</v>
      </c>
      <c r="Y7" s="4">
        <v>283</v>
      </c>
      <c r="Z7" s="4">
        <v>80</v>
      </c>
      <c r="AA7" s="4">
        <v>11.75</v>
      </c>
      <c r="AB7" s="5">
        <v>0.04</v>
      </c>
      <c r="AC7" s="4">
        <v>98.5</v>
      </c>
    </row>
    <row r="8" spans="1:29" x14ac:dyDescent="0.25">
      <c r="A8" t="s">
        <v>44</v>
      </c>
      <c r="B8" s="4">
        <v>2000</v>
      </c>
      <c r="C8" s="5">
        <v>105</v>
      </c>
      <c r="D8" s="4">
        <v>115</v>
      </c>
      <c r="E8" s="4">
        <v>109</v>
      </c>
      <c r="F8" s="4">
        <v>29</v>
      </c>
      <c r="G8" s="4">
        <v>22</v>
      </c>
      <c r="H8" s="5">
        <v>105.01</v>
      </c>
      <c r="I8" s="6">
        <v>6.1580000000000004</v>
      </c>
      <c r="J8" s="5">
        <v>14.48</v>
      </c>
      <c r="K8" s="5"/>
      <c r="L8" s="7">
        <v>0.28010000000000002</v>
      </c>
      <c r="N8" s="4">
        <v>111.6</v>
      </c>
      <c r="O8" s="4">
        <v>114.5</v>
      </c>
      <c r="P8" s="4">
        <v>26</v>
      </c>
      <c r="Q8" s="4">
        <v>29</v>
      </c>
      <c r="R8" s="4">
        <v>30</v>
      </c>
      <c r="S8" s="4"/>
      <c r="T8" s="4">
        <v>159.19999999999999</v>
      </c>
      <c r="U8" s="5">
        <v>4.9000000000000002E-2</v>
      </c>
      <c r="V8" s="4">
        <v>102</v>
      </c>
      <c r="W8" s="4">
        <v>405</v>
      </c>
      <c r="X8" s="4">
        <v>56.32</v>
      </c>
      <c r="Y8" s="4">
        <v>282</v>
      </c>
      <c r="Z8" s="4">
        <v>80</v>
      </c>
      <c r="AA8" s="4">
        <v>11.51</v>
      </c>
      <c r="AB8" s="5">
        <v>0.03</v>
      </c>
      <c r="AC8" s="4">
        <v>98.5</v>
      </c>
    </row>
    <row r="9" spans="1:29" x14ac:dyDescent="0.25">
      <c r="A9" t="s">
        <v>45</v>
      </c>
      <c r="B9" s="4">
        <v>2000</v>
      </c>
      <c r="C9" s="5">
        <v>105</v>
      </c>
      <c r="D9" s="4">
        <v>115</v>
      </c>
      <c r="E9" s="4">
        <v>109.1</v>
      </c>
      <c r="F9" s="4">
        <v>29</v>
      </c>
      <c r="G9" s="4">
        <v>22</v>
      </c>
      <c r="H9" s="5">
        <v>104.99</v>
      </c>
      <c r="I9" s="6">
        <v>6.1550000000000002</v>
      </c>
      <c r="J9" s="5">
        <v>14.48</v>
      </c>
      <c r="K9" s="5"/>
      <c r="L9" s="7">
        <v>0.27989999999999998</v>
      </c>
      <c r="N9" s="4">
        <v>111.6</v>
      </c>
      <c r="O9" s="4">
        <v>114.6</v>
      </c>
      <c r="P9" s="4">
        <v>25.8</v>
      </c>
      <c r="Q9" s="4">
        <v>30</v>
      </c>
      <c r="R9" s="4">
        <v>30</v>
      </c>
      <c r="S9" s="4"/>
      <c r="T9" s="4">
        <v>157.9</v>
      </c>
      <c r="U9" s="5">
        <v>4.9000000000000002E-2</v>
      </c>
      <c r="V9" s="4">
        <v>102</v>
      </c>
      <c r="W9" s="4">
        <v>405</v>
      </c>
      <c r="X9" s="4">
        <v>56.7</v>
      </c>
      <c r="Y9" s="4">
        <v>282</v>
      </c>
      <c r="Z9" s="4">
        <v>80</v>
      </c>
      <c r="AA9" s="4">
        <v>11.54</v>
      </c>
      <c r="AB9" s="5">
        <v>0.04</v>
      </c>
      <c r="AC9" s="4">
        <v>98.5</v>
      </c>
    </row>
    <row r="10" spans="1:29" x14ac:dyDescent="0.25">
      <c r="A10" s="3" t="s">
        <v>46</v>
      </c>
      <c r="B10" s="4">
        <f>AVERAGE(B4:B9)</f>
        <v>2000.1666666666667</v>
      </c>
      <c r="C10" s="4">
        <f t="shared" ref="C10:L10" si="0">AVERAGE(C4:C9)</f>
        <v>105</v>
      </c>
      <c r="D10" s="4">
        <f t="shared" si="0"/>
        <v>115.01666666666667</v>
      </c>
      <c r="E10" s="4">
        <f t="shared" si="0"/>
        <v>109.03333333333335</v>
      </c>
      <c r="F10" s="4">
        <f t="shared" si="0"/>
        <v>29</v>
      </c>
      <c r="G10" s="4">
        <f t="shared" si="0"/>
        <v>22</v>
      </c>
      <c r="H10" s="4">
        <f t="shared" si="0"/>
        <v>104.99833333333333</v>
      </c>
      <c r="I10" s="4">
        <f t="shared" si="0"/>
        <v>6.1561666666666666</v>
      </c>
      <c r="J10" s="4">
        <f t="shared" si="0"/>
        <v>14.481666666666669</v>
      </c>
      <c r="K10" s="5">
        <f>MAX(J4:J9)-MIN(J4:J9)</f>
        <v>9.9999999999997868E-3</v>
      </c>
      <c r="L10" s="7">
        <f t="shared" si="0"/>
        <v>0.27995000000000003</v>
      </c>
      <c r="N10" s="4">
        <f>AVERAGE(N4:N9)</f>
        <v>111.61666666666667</v>
      </c>
      <c r="O10" s="4">
        <f t="shared" ref="O10:AC10" si="1">AVERAGE(O4:O9)</f>
        <v>114.5</v>
      </c>
      <c r="P10" s="4">
        <f t="shared" si="1"/>
        <v>26</v>
      </c>
      <c r="Q10" s="4">
        <f t="shared" si="1"/>
        <v>29.166666666666668</v>
      </c>
      <c r="R10" s="4">
        <f t="shared" si="1"/>
        <v>30</v>
      </c>
      <c r="S10" s="5">
        <f>MAX(R4:R9)-MIN(R4:R9)</f>
        <v>0</v>
      </c>
      <c r="T10" s="4">
        <f t="shared" si="1"/>
        <v>158.56666666666666</v>
      </c>
      <c r="U10" s="4">
        <f t="shared" si="1"/>
        <v>4.9666666666666665E-2</v>
      </c>
      <c r="V10" s="4">
        <f t="shared" si="1"/>
        <v>102</v>
      </c>
      <c r="W10" s="4">
        <f t="shared" si="1"/>
        <v>405</v>
      </c>
      <c r="X10" s="4">
        <f t="shared" si="1"/>
        <v>56.375</v>
      </c>
      <c r="Y10" s="4">
        <f t="shared" si="1"/>
        <v>282.16666666666669</v>
      </c>
      <c r="Z10" s="4">
        <f t="shared" si="1"/>
        <v>80</v>
      </c>
      <c r="AA10" s="4">
        <f t="shared" si="1"/>
        <v>11.663333333333334</v>
      </c>
      <c r="AB10" s="4">
        <f t="shared" si="1"/>
        <v>3.8333333333333337E-2</v>
      </c>
      <c r="AC10" s="4">
        <f t="shared" si="1"/>
        <v>98.55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1.0488088481703007E-4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9">
        <f>_xlfn.STDEV.S(L4:L9)/AVERAGE(L4:L9)</f>
        <v>3.7464148889812489E-4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53" t="s">
        <v>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N13" s="53" t="s">
        <v>1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</v>
      </c>
      <c r="C16" s="5">
        <v>105</v>
      </c>
      <c r="D16" s="4">
        <v>65</v>
      </c>
      <c r="E16" s="4">
        <v>65</v>
      </c>
      <c r="F16" s="4">
        <v>29</v>
      </c>
      <c r="G16" s="4">
        <v>22</v>
      </c>
      <c r="H16" s="5">
        <v>105</v>
      </c>
      <c r="I16" s="6">
        <v>6.4470000000000001</v>
      </c>
      <c r="J16" s="5">
        <v>14.49</v>
      </c>
      <c r="K16" s="5"/>
      <c r="L16" s="7">
        <v>0.29320000000000002</v>
      </c>
      <c r="N16" s="4">
        <v>57.3</v>
      </c>
      <c r="O16" s="4">
        <v>70.7</v>
      </c>
      <c r="P16" s="4">
        <v>26.2</v>
      </c>
      <c r="Q16" s="4">
        <v>31</v>
      </c>
      <c r="R16" s="4">
        <v>30</v>
      </c>
      <c r="S16" s="4"/>
      <c r="T16" s="4">
        <v>57</v>
      </c>
      <c r="U16" s="5">
        <v>5.0999999999999997E-2</v>
      </c>
      <c r="V16" s="4">
        <v>101</v>
      </c>
      <c r="W16" s="4">
        <v>405</v>
      </c>
      <c r="X16" s="4">
        <v>56.17</v>
      </c>
      <c r="Y16" s="4">
        <v>547</v>
      </c>
      <c r="Z16" s="4">
        <v>80</v>
      </c>
      <c r="AA16" s="4">
        <v>11.49</v>
      </c>
      <c r="AB16" s="5">
        <v>0.03</v>
      </c>
      <c r="AC16" s="4">
        <v>98.4</v>
      </c>
    </row>
    <row r="17" spans="1:29" x14ac:dyDescent="0.25">
      <c r="A17" t="s">
        <v>41</v>
      </c>
      <c r="B17" s="4">
        <v>2000</v>
      </c>
      <c r="C17" s="5">
        <v>105</v>
      </c>
      <c r="D17" s="4">
        <v>65.099999999999994</v>
      </c>
      <c r="E17" s="4">
        <v>65</v>
      </c>
      <c r="F17" s="4">
        <v>29</v>
      </c>
      <c r="G17" s="4">
        <v>22</v>
      </c>
      <c r="H17" s="5">
        <v>104.99</v>
      </c>
      <c r="I17" s="6">
        <v>6.4450000000000003</v>
      </c>
      <c r="J17" s="5">
        <v>14.49</v>
      </c>
      <c r="K17" s="5"/>
      <c r="L17" s="7">
        <v>0.29310000000000003</v>
      </c>
      <c r="N17" s="4">
        <v>57.1</v>
      </c>
      <c r="O17" s="4">
        <v>70.7</v>
      </c>
      <c r="P17" s="4">
        <v>26.1</v>
      </c>
      <c r="Q17" s="4">
        <v>30</v>
      </c>
      <c r="R17" s="4">
        <v>30</v>
      </c>
      <c r="S17" s="4"/>
      <c r="T17" s="4">
        <v>56.9</v>
      </c>
      <c r="U17" s="5">
        <v>5.0999999999999997E-2</v>
      </c>
      <c r="V17" s="4">
        <v>101</v>
      </c>
      <c r="W17" s="4">
        <v>405</v>
      </c>
      <c r="X17" s="4">
        <v>56.12</v>
      </c>
      <c r="Y17" s="4">
        <v>546</v>
      </c>
      <c r="Z17" s="4">
        <v>80</v>
      </c>
      <c r="AA17" s="4">
        <v>11.58</v>
      </c>
      <c r="AB17" s="5">
        <v>0.03</v>
      </c>
      <c r="AC17" s="4">
        <v>98.4</v>
      </c>
    </row>
    <row r="18" spans="1:29" x14ac:dyDescent="0.25">
      <c r="A18" t="s">
        <v>42</v>
      </c>
      <c r="B18" s="4">
        <v>2000</v>
      </c>
      <c r="C18" s="5">
        <v>105</v>
      </c>
      <c r="D18" s="4">
        <v>64.900000000000006</v>
      </c>
      <c r="E18" s="4">
        <v>65</v>
      </c>
      <c r="F18" s="4">
        <v>29</v>
      </c>
      <c r="G18" s="4">
        <v>22</v>
      </c>
      <c r="H18" s="5">
        <v>105</v>
      </c>
      <c r="I18" s="6">
        <v>6.4450000000000003</v>
      </c>
      <c r="J18" s="5">
        <v>14.49</v>
      </c>
      <c r="K18" s="5"/>
      <c r="L18" s="7">
        <v>0.29310000000000003</v>
      </c>
      <c r="N18" s="4">
        <v>57.1</v>
      </c>
      <c r="O18" s="4">
        <v>70.7</v>
      </c>
      <c r="P18" s="4">
        <v>26.1</v>
      </c>
      <c r="Q18" s="4">
        <v>30</v>
      </c>
      <c r="R18" s="4">
        <v>30</v>
      </c>
      <c r="S18" s="4"/>
      <c r="T18" s="4">
        <v>56.8</v>
      </c>
      <c r="U18" s="5">
        <v>5.1999999999999998E-2</v>
      </c>
      <c r="V18" s="4">
        <v>101</v>
      </c>
      <c r="W18" s="4">
        <v>405</v>
      </c>
      <c r="X18" s="4">
        <v>56.06</v>
      </c>
      <c r="Y18" s="4">
        <v>547</v>
      </c>
      <c r="Z18" s="4">
        <v>80</v>
      </c>
      <c r="AA18" s="4">
        <v>11.54</v>
      </c>
      <c r="AB18" s="5">
        <v>0.02</v>
      </c>
      <c r="AC18" s="4">
        <v>98.4</v>
      </c>
    </row>
    <row r="19" spans="1:29" x14ac:dyDescent="0.25">
      <c r="A19" t="s">
        <v>43</v>
      </c>
      <c r="B19" s="4">
        <v>2000</v>
      </c>
      <c r="C19" s="5">
        <v>105</v>
      </c>
      <c r="D19" s="4">
        <v>64.900000000000006</v>
      </c>
      <c r="E19" s="4">
        <v>65</v>
      </c>
      <c r="F19" s="4">
        <v>29</v>
      </c>
      <c r="G19" s="4">
        <v>22</v>
      </c>
      <c r="H19" s="5">
        <v>105</v>
      </c>
      <c r="I19" s="6">
        <v>6.4459999999999997</v>
      </c>
      <c r="J19" s="5">
        <v>14.49</v>
      </c>
      <c r="K19" s="5"/>
      <c r="L19" s="7">
        <v>0.29310000000000003</v>
      </c>
      <c r="N19" s="4">
        <v>57.1</v>
      </c>
      <c r="O19" s="4">
        <v>70.7</v>
      </c>
      <c r="P19" s="4">
        <v>26</v>
      </c>
      <c r="Q19" s="4">
        <v>31</v>
      </c>
      <c r="R19" s="4">
        <v>30</v>
      </c>
      <c r="S19" s="4"/>
      <c r="T19" s="4">
        <v>56.8</v>
      </c>
      <c r="U19" s="5">
        <v>4.7E-2</v>
      </c>
      <c r="V19" s="4">
        <v>101</v>
      </c>
      <c r="W19" s="4">
        <v>405</v>
      </c>
      <c r="X19" s="4">
        <v>56.42</v>
      </c>
      <c r="Y19" s="4">
        <v>547</v>
      </c>
      <c r="Z19" s="4">
        <v>80</v>
      </c>
      <c r="AA19" s="4">
        <v>11.58</v>
      </c>
      <c r="AB19" s="5">
        <v>0.02</v>
      </c>
      <c r="AC19" s="4">
        <v>98.4</v>
      </c>
    </row>
    <row r="20" spans="1:29" x14ac:dyDescent="0.25">
      <c r="A20" t="s">
        <v>44</v>
      </c>
      <c r="B20" s="4">
        <v>2000</v>
      </c>
      <c r="C20" s="5">
        <v>105</v>
      </c>
      <c r="D20" s="4">
        <v>65</v>
      </c>
      <c r="E20" s="4">
        <v>65</v>
      </c>
      <c r="F20" s="4">
        <v>29</v>
      </c>
      <c r="G20" s="4">
        <v>22</v>
      </c>
      <c r="H20" s="5">
        <v>105</v>
      </c>
      <c r="I20" s="6">
        <v>6.4429999999999996</v>
      </c>
      <c r="J20" s="5">
        <v>14.49</v>
      </c>
      <c r="K20" s="5"/>
      <c r="L20" s="7">
        <v>0.29299999999999998</v>
      </c>
      <c r="N20" s="4">
        <v>57.2</v>
      </c>
      <c r="O20" s="4">
        <v>70.7</v>
      </c>
      <c r="P20" s="4">
        <v>25.9</v>
      </c>
      <c r="Q20" s="4">
        <v>31</v>
      </c>
      <c r="R20" s="4">
        <v>31</v>
      </c>
      <c r="S20" s="4"/>
      <c r="T20" s="4">
        <v>56.9</v>
      </c>
      <c r="U20" s="5">
        <v>0.05</v>
      </c>
      <c r="V20" s="4">
        <v>101</v>
      </c>
      <c r="W20" s="4">
        <v>405</v>
      </c>
      <c r="X20" s="4">
        <v>56.21</v>
      </c>
      <c r="Y20" s="4">
        <v>547</v>
      </c>
      <c r="Z20" s="4">
        <v>80</v>
      </c>
      <c r="AA20" s="4">
        <v>11.54</v>
      </c>
      <c r="AB20" s="5">
        <v>0.02</v>
      </c>
      <c r="AC20" s="4">
        <v>98.4</v>
      </c>
    </row>
    <row r="21" spans="1:29" x14ac:dyDescent="0.25">
      <c r="A21" t="s">
        <v>45</v>
      </c>
      <c r="B21" s="4">
        <v>2000</v>
      </c>
      <c r="C21" s="5">
        <v>105</v>
      </c>
      <c r="D21" s="4">
        <v>65</v>
      </c>
      <c r="E21" s="4">
        <v>65</v>
      </c>
      <c r="F21" s="4">
        <v>29</v>
      </c>
      <c r="G21" s="4">
        <v>22</v>
      </c>
      <c r="H21" s="5">
        <v>105</v>
      </c>
      <c r="I21" s="6">
        <v>6.444</v>
      </c>
      <c r="J21" s="5">
        <v>14.49</v>
      </c>
      <c r="K21" s="5"/>
      <c r="L21" s="7">
        <v>0.2928</v>
      </c>
      <c r="N21" s="4">
        <v>57.1</v>
      </c>
      <c r="O21" s="4">
        <v>70.599999999999994</v>
      </c>
      <c r="P21" s="4">
        <v>25.9</v>
      </c>
      <c r="Q21" s="4">
        <v>31</v>
      </c>
      <c r="R21" s="4">
        <v>31</v>
      </c>
      <c r="S21" s="4"/>
      <c r="T21" s="4">
        <v>56.8</v>
      </c>
      <c r="U21" s="5">
        <v>4.9000000000000002E-2</v>
      </c>
      <c r="V21" s="4">
        <v>101</v>
      </c>
      <c r="W21" s="4">
        <v>405</v>
      </c>
      <c r="X21" s="4">
        <v>56.21</v>
      </c>
      <c r="Y21" s="4">
        <v>546</v>
      </c>
      <c r="Z21" s="4">
        <v>80</v>
      </c>
      <c r="AA21" s="4">
        <v>11.54</v>
      </c>
      <c r="AB21" s="5">
        <v>0.03</v>
      </c>
      <c r="AC21" s="4">
        <v>98.4</v>
      </c>
    </row>
    <row r="22" spans="1:29" x14ac:dyDescent="0.25">
      <c r="A22" s="3" t="s">
        <v>46</v>
      </c>
      <c r="B22" s="4">
        <f>AVERAGE(B16:B21)</f>
        <v>2000</v>
      </c>
      <c r="C22" s="4">
        <f t="shared" ref="C22:L22" si="2">AVERAGE(C16:C21)</f>
        <v>105</v>
      </c>
      <c r="D22" s="4">
        <f t="shared" si="2"/>
        <v>64.983333333333334</v>
      </c>
      <c r="E22" s="4">
        <f t="shared" si="2"/>
        <v>65</v>
      </c>
      <c r="F22" s="4">
        <f t="shared" si="2"/>
        <v>29</v>
      </c>
      <c r="G22" s="4">
        <f t="shared" si="2"/>
        <v>22</v>
      </c>
      <c r="H22" s="4">
        <f t="shared" si="2"/>
        <v>104.99833333333333</v>
      </c>
      <c r="I22" s="4">
        <f t="shared" si="2"/>
        <v>6.4450000000000003</v>
      </c>
      <c r="J22" s="4">
        <f t="shared" si="2"/>
        <v>14.49</v>
      </c>
      <c r="K22" s="5">
        <f>MAX(J16:J21)-MIN(J16:J21)</f>
        <v>0</v>
      </c>
      <c r="L22" s="7">
        <f t="shared" si="2"/>
        <v>0.29304999999999998</v>
      </c>
      <c r="N22" s="4">
        <f>AVERAGE(N16:N21)</f>
        <v>57.150000000000006</v>
      </c>
      <c r="O22" s="4">
        <f t="shared" ref="O22:AC22" si="3">AVERAGE(O16:O21)</f>
        <v>70.683333333333337</v>
      </c>
      <c r="P22" s="4">
        <f t="shared" si="3"/>
        <v>26.033333333333335</v>
      </c>
      <c r="Q22" s="4">
        <f t="shared" si="3"/>
        <v>30.666666666666668</v>
      </c>
      <c r="R22" s="4">
        <f t="shared" si="3"/>
        <v>30.333333333333332</v>
      </c>
      <c r="S22" s="5">
        <f>MAX(R16:R21)-MIN(R16:R21)</f>
        <v>1</v>
      </c>
      <c r="T22" s="4">
        <f t="shared" si="3"/>
        <v>56.866666666666667</v>
      </c>
      <c r="U22" s="4">
        <f t="shared" si="3"/>
        <v>4.9999999999999996E-2</v>
      </c>
      <c r="V22" s="4">
        <f t="shared" si="3"/>
        <v>101</v>
      </c>
      <c r="W22" s="4">
        <f t="shared" si="3"/>
        <v>405</v>
      </c>
      <c r="X22" s="4">
        <f t="shared" si="3"/>
        <v>56.198333333333323</v>
      </c>
      <c r="Y22" s="4">
        <f t="shared" si="3"/>
        <v>546.66666666666663</v>
      </c>
      <c r="Z22" s="4">
        <f t="shared" si="3"/>
        <v>80</v>
      </c>
      <c r="AA22" s="4">
        <f t="shared" si="3"/>
        <v>11.545</v>
      </c>
      <c r="AB22" s="4">
        <f t="shared" si="3"/>
        <v>2.5000000000000005E-2</v>
      </c>
      <c r="AC22" s="4">
        <f t="shared" si="3"/>
        <v>98.399999999999991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1.378404875209112E-4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9">
        <f>_xlfn.STDEV.S(L16:L21)/AVERAGE(L16:L21)</f>
        <v>4.7036508282174104E-4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53" t="s">
        <v>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N25" s="53" t="s">
        <v>1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</v>
      </c>
      <c r="C28" s="5">
        <v>105</v>
      </c>
      <c r="D28" s="4">
        <v>115</v>
      </c>
      <c r="E28" s="4">
        <v>109.1</v>
      </c>
      <c r="F28" s="4">
        <v>29</v>
      </c>
      <c r="G28" s="4">
        <v>22</v>
      </c>
      <c r="H28" s="5">
        <v>105</v>
      </c>
      <c r="I28" s="6">
        <v>4.6589999999999998</v>
      </c>
      <c r="J28" s="5">
        <v>14.49</v>
      </c>
      <c r="K28" s="5"/>
      <c r="L28" s="7">
        <v>0.28210000000000002</v>
      </c>
      <c r="N28" s="4">
        <v>113.8</v>
      </c>
      <c r="O28" s="4">
        <v>114</v>
      </c>
      <c r="P28" s="4">
        <v>25.9</v>
      </c>
      <c r="Q28" s="4">
        <v>33</v>
      </c>
      <c r="R28" s="4">
        <v>30</v>
      </c>
      <c r="S28" s="4"/>
      <c r="T28" s="4">
        <v>163.80000000000001</v>
      </c>
      <c r="U28" s="5">
        <v>0.05</v>
      </c>
      <c r="V28" s="4">
        <v>102</v>
      </c>
      <c r="W28" s="4">
        <v>405</v>
      </c>
      <c r="X28" s="4">
        <v>57.93</v>
      </c>
      <c r="Y28" s="4">
        <v>238</v>
      </c>
      <c r="Z28" s="4">
        <v>80</v>
      </c>
      <c r="AA28" s="4">
        <v>11.27</v>
      </c>
      <c r="AB28" s="5">
        <v>0.03</v>
      </c>
      <c r="AC28" s="4">
        <v>98.3</v>
      </c>
    </row>
    <row r="29" spans="1:29" x14ac:dyDescent="0.25">
      <c r="A29" t="s">
        <v>41</v>
      </c>
      <c r="B29" s="4">
        <v>1500</v>
      </c>
      <c r="C29" s="5">
        <v>105</v>
      </c>
      <c r="D29" s="4">
        <v>115</v>
      </c>
      <c r="E29" s="4">
        <v>108.9</v>
      </c>
      <c r="F29" s="4">
        <v>29</v>
      </c>
      <c r="G29" s="4">
        <v>22</v>
      </c>
      <c r="H29" s="5">
        <v>105</v>
      </c>
      <c r="I29" s="6">
        <v>4.6509999999999998</v>
      </c>
      <c r="J29" s="5">
        <v>14.48</v>
      </c>
      <c r="K29" s="5"/>
      <c r="L29" s="7">
        <v>0.28249999999999997</v>
      </c>
      <c r="N29" s="4">
        <v>113.7</v>
      </c>
      <c r="O29" s="4">
        <v>113.8</v>
      </c>
      <c r="P29" s="4">
        <v>25.9</v>
      </c>
      <c r="Q29" s="4">
        <v>33</v>
      </c>
      <c r="R29" s="4">
        <v>30</v>
      </c>
      <c r="S29" s="4"/>
      <c r="T29" s="4">
        <v>164.3</v>
      </c>
      <c r="U29" s="5">
        <v>0.05</v>
      </c>
      <c r="V29" s="4">
        <v>102</v>
      </c>
      <c r="W29" s="4">
        <v>405</v>
      </c>
      <c r="X29" s="4">
        <v>57.98</v>
      </c>
      <c r="Y29" s="4">
        <v>238</v>
      </c>
      <c r="Z29" s="4">
        <v>80</v>
      </c>
      <c r="AA29" s="4">
        <v>11.31</v>
      </c>
      <c r="AB29" s="5">
        <v>0.03</v>
      </c>
      <c r="AC29" s="4">
        <v>98.3</v>
      </c>
    </row>
    <row r="30" spans="1:29" x14ac:dyDescent="0.25">
      <c r="A30" t="s">
        <v>42</v>
      </c>
      <c r="B30" s="4">
        <v>1500</v>
      </c>
      <c r="C30" s="5">
        <v>105</v>
      </c>
      <c r="D30" s="4">
        <v>115</v>
      </c>
      <c r="E30" s="4">
        <v>109.1</v>
      </c>
      <c r="F30" s="4">
        <v>29</v>
      </c>
      <c r="G30" s="4">
        <v>22</v>
      </c>
      <c r="H30" s="5">
        <v>104.99</v>
      </c>
      <c r="I30" s="6">
        <v>4.657</v>
      </c>
      <c r="J30" s="5">
        <v>14.49</v>
      </c>
      <c r="K30" s="5"/>
      <c r="L30" s="7">
        <v>0.2823</v>
      </c>
      <c r="N30" s="4">
        <v>113.8</v>
      </c>
      <c r="O30" s="4">
        <v>113.6</v>
      </c>
      <c r="P30" s="4">
        <v>26.1</v>
      </c>
      <c r="Q30" s="4">
        <v>33</v>
      </c>
      <c r="R30" s="4">
        <v>30</v>
      </c>
      <c r="S30" s="4"/>
      <c r="T30" s="4">
        <v>163.9</v>
      </c>
      <c r="U30" s="5">
        <v>4.9000000000000002E-2</v>
      </c>
      <c r="V30" s="4">
        <v>102</v>
      </c>
      <c r="W30" s="4">
        <v>405</v>
      </c>
      <c r="X30" s="4">
        <v>58.24</v>
      </c>
      <c r="Y30" s="4">
        <v>237</v>
      </c>
      <c r="Z30" s="4">
        <v>80</v>
      </c>
      <c r="AA30" s="4">
        <v>11.31</v>
      </c>
      <c r="AB30" s="5">
        <v>0.03</v>
      </c>
      <c r="AC30" s="4">
        <v>98.3</v>
      </c>
    </row>
    <row r="31" spans="1:29" x14ac:dyDescent="0.25">
      <c r="A31" t="s">
        <v>43</v>
      </c>
      <c r="B31" s="4">
        <v>1500</v>
      </c>
      <c r="C31" s="5">
        <v>105</v>
      </c>
      <c r="D31" s="4">
        <v>115</v>
      </c>
      <c r="E31" s="4">
        <v>109.1</v>
      </c>
      <c r="F31" s="4">
        <v>29</v>
      </c>
      <c r="G31" s="4">
        <v>22</v>
      </c>
      <c r="H31" s="5">
        <v>105</v>
      </c>
      <c r="I31" s="6">
        <v>4.6580000000000004</v>
      </c>
      <c r="J31" s="5">
        <v>14.49</v>
      </c>
      <c r="K31" s="5"/>
      <c r="L31" s="7">
        <v>0.28220000000000001</v>
      </c>
      <c r="N31" s="4">
        <v>113.9</v>
      </c>
      <c r="O31" s="4">
        <v>113.9</v>
      </c>
      <c r="P31" s="4">
        <v>26</v>
      </c>
      <c r="Q31" s="4">
        <v>33</v>
      </c>
      <c r="R31" s="4">
        <v>30</v>
      </c>
      <c r="S31" s="4"/>
      <c r="T31" s="4">
        <v>160.69999999999999</v>
      </c>
      <c r="U31" s="5">
        <v>0.05</v>
      </c>
      <c r="V31" s="4">
        <v>102</v>
      </c>
      <c r="W31" s="4">
        <v>405</v>
      </c>
      <c r="X31" s="4">
        <v>57.79</v>
      </c>
      <c r="Y31" s="4">
        <v>236</v>
      </c>
      <c r="Z31" s="4">
        <v>80</v>
      </c>
      <c r="AA31" s="4">
        <v>11.42</v>
      </c>
      <c r="AB31" s="5">
        <v>0.03</v>
      </c>
      <c r="AC31" s="4">
        <v>98.3</v>
      </c>
    </row>
    <row r="32" spans="1:29" x14ac:dyDescent="0.25">
      <c r="A32" t="s">
        <v>44</v>
      </c>
      <c r="B32" s="4">
        <v>1500</v>
      </c>
      <c r="C32" s="5">
        <v>105</v>
      </c>
      <c r="D32" s="4">
        <v>115</v>
      </c>
      <c r="E32" s="4">
        <v>108.9</v>
      </c>
      <c r="F32" s="4">
        <v>29</v>
      </c>
      <c r="G32" s="4">
        <v>22</v>
      </c>
      <c r="H32" s="5">
        <v>105.01</v>
      </c>
      <c r="I32" s="6">
        <v>4.6539999999999999</v>
      </c>
      <c r="J32" s="5">
        <v>14.48</v>
      </c>
      <c r="K32" s="5"/>
      <c r="L32" s="7">
        <v>0.2823</v>
      </c>
      <c r="N32" s="4">
        <v>113.8</v>
      </c>
      <c r="O32" s="4">
        <v>114.2</v>
      </c>
      <c r="P32" s="4">
        <v>25.9</v>
      </c>
      <c r="Q32" s="4">
        <v>33</v>
      </c>
      <c r="R32" s="4">
        <v>30</v>
      </c>
      <c r="S32" s="4"/>
      <c r="T32" s="4">
        <v>163.9</v>
      </c>
      <c r="U32" s="5">
        <v>4.9000000000000002E-2</v>
      </c>
      <c r="V32" s="4">
        <v>102</v>
      </c>
      <c r="W32" s="4">
        <v>405</v>
      </c>
      <c r="X32" s="4">
        <v>57.91</v>
      </c>
      <c r="Y32" s="4">
        <v>237</v>
      </c>
      <c r="Z32" s="4">
        <v>80</v>
      </c>
      <c r="AA32" s="4">
        <v>11.41</v>
      </c>
      <c r="AB32" s="5">
        <v>0.03</v>
      </c>
      <c r="AC32" s="4">
        <v>98.3</v>
      </c>
    </row>
    <row r="33" spans="1:29" x14ac:dyDescent="0.25">
      <c r="A33" t="s">
        <v>45</v>
      </c>
      <c r="B33" s="4">
        <v>1500</v>
      </c>
      <c r="C33" s="5">
        <v>105</v>
      </c>
      <c r="D33" s="4">
        <v>115</v>
      </c>
      <c r="E33" s="4">
        <v>109</v>
      </c>
      <c r="F33" s="4">
        <v>29</v>
      </c>
      <c r="G33" s="4">
        <v>22</v>
      </c>
      <c r="H33" s="5">
        <v>105.01</v>
      </c>
      <c r="I33" s="6">
        <v>4.6580000000000004</v>
      </c>
      <c r="J33" s="5">
        <v>14.48</v>
      </c>
      <c r="K33" s="5"/>
      <c r="L33" s="7">
        <v>0.28220000000000001</v>
      </c>
      <c r="N33" s="4">
        <v>113.7</v>
      </c>
      <c r="O33" s="4">
        <v>113.6</v>
      </c>
      <c r="P33" s="4">
        <v>25.9</v>
      </c>
      <c r="Q33" s="4">
        <v>33</v>
      </c>
      <c r="R33" s="4">
        <v>30</v>
      </c>
      <c r="S33" s="4"/>
      <c r="T33" s="4">
        <v>159.80000000000001</v>
      </c>
      <c r="U33" s="5">
        <v>0.05</v>
      </c>
      <c r="V33" s="4">
        <v>102</v>
      </c>
      <c r="W33" s="4">
        <v>405</v>
      </c>
      <c r="X33" s="4">
        <v>57.87</v>
      </c>
      <c r="Y33" s="4">
        <v>238</v>
      </c>
      <c r="Z33" s="4">
        <v>80</v>
      </c>
      <c r="AA33" s="4">
        <v>11.39</v>
      </c>
      <c r="AB33" s="5">
        <v>0.03</v>
      </c>
      <c r="AC33" s="4">
        <v>98.3</v>
      </c>
    </row>
    <row r="34" spans="1:29" x14ac:dyDescent="0.25">
      <c r="A34" s="3" t="s">
        <v>46</v>
      </c>
      <c r="B34" s="4">
        <f>AVERAGE(B28:B33)</f>
        <v>1500</v>
      </c>
      <c r="C34" s="4">
        <f t="shared" ref="C34:L34" si="4">AVERAGE(C28:C33)</f>
        <v>105</v>
      </c>
      <c r="D34" s="4">
        <f t="shared" si="4"/>
        <v>115</v>
      </c>
      <c r="E34" s="4">
        <f t="shared" si="4"/>
        <v>109.01666666666667</v>
      </c>
      <c r="F34" s="4">
        <f t="shared" si="4"/>
        <v>29</v>
      </c>
      <c r="G34" s="4">
        <f t="shared" si="4"/>
        <v>22</v>
      </c>
      <c r="H34" s="4">
        <f t="shared" si="4"/>
        <v>105.00166666666667</v>
      </c>
      <c r="I34" s="4">
        <f t="shared" si="4"/>
        <v>4.6561666666666666</v>
      </c>
      <c r="J34" s="4">
        <f t="shared" si="4"/>
        <v>14.485000000000001</v>
      </c>
      <c r="K34" s="5">
        <f>MAX(J28:J33)-MIN(J28:J33)</f>
        <v>9.9999999999997868E-3</v>
      </c>
      <c r="L34" s="7">
        <f t="shared" si="4"/>
        <v>0.28226666666666667</v>
      </c>
      <c r="N34" s="4">
        <f>AVERAGE(N28:N33)</f>
        <v>113.78333333333335</v>
      </c>
      <c r="O34" s="4">
        <f t="shared" ref="O34:AC34" si="5">AVERAGE(O28:O33)</f>
        <v>113.85000000000001</v>
      </c>
      <c r="P34" s="4">
        <f t="shared" si="5"/>
        <v>25.950000000000003</v>
      </c>
      <c r="Q34" s="4">
        <f t="shared" si="5"/>
        <v>33</v>
      </c>
      <c r="R34" s="4">
        <f t="shared" si="5"/>
        <v>30</v>
      </c>
      <c r="S34" s="5">
        <f>MAX(R28:R33)-MIN(R28:R33)</f>
        <v>0</v>
      </c>
      <c r="T34" s="4">
        <f t="shared" si="5"/>
        <v>162.73333333333335</v>
      </c>
      <c r="U34" s="4">
        <f t="shared" si="5"/>
        <v>4.9666666666666665E-2</v>
      </c>
      <c r="V34" s="4">
        <f t="shared" si="5"/>
        <v>102</v>
      </c>
      <c r="W34" s="4">
        <f t="shared" si="5"/>
        <v>405</v>
      </c>
      <c r="X34" s="4">
        <f t="shared" si="5"/>
        <v>57.95333333333334</v>
      </c>
      <c r="Y34" s="4">
        <f t="shared" si="5"/>
        <v>237.33333333333334</v>
      </c>
      <c r="Z34" s="4">
        <f t="shared" si="5"/>
        <v>80</v>
      </c>
      <c r="AA34" s="4">
        <f t="shared" si="5"/>
        <v>11.351666666666667</v>
      </c>
      <c r="AB34" s="4">
        <f t="shared" si="5"/>
        <v>0.03</v>
      </c>
      <c r="AC34" s="4">
        <f t="shared" si="5"/>
        <v>98.3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1.3662601021277959E-4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9">
        <f>_xlfn.STDEV.S(L28:L33)/AVERAGE(L28:L33)</f>
        <v>4.8403168474059842E-4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53" t="s">
        <v>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N37" s="53" t="s">
        <v>1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695</v>
      </c>
      <c r="C40" s="5">
        <v>20</v>
      </c>
      <c r="D40" s="4">
        <v>115.1</v>
      </c>
      <c r="E40" s="4">
        <v>109.4</v>
      </c>
      <c r="F40" s="4">
        <v>29</v>
      </c>
      <c r="G40" s="4">
        <v>22</v>
      </c>
      <c r="H40" s="5">
        <v>103.99</v>
      </c>
      <c r="I40" s="6">
        <v>1.014</v>
      </c>
      <c r="J40" s="5">
        <v>14.49</v>
      </c>
      <c r="K40" s="5"/>
      <c r="L40" s="7">
        <v>0.69499999999999995</v>
      </c>
      <c r="N40" s="4">
        <v>116.9</v>
      </c>
      <c r="O40" s="4">
        <v>112</v>
      </c>
      <c r="P40" s="4">
        <v>25.9</v>
      </c>
      <c r="Q40" s="4">
        <v>32</v>
      </c>
      <c r="R40" s="4">
        <v>29</v>
      </c>
      <c r="S40" s="4"/>
      <c r="T40" s="4">
        <v>169.5</v>
      </c>
      <c r="U40" s="5">
        <v>0.05</v>
      </c>
      <c r="V40" s="4">
        <v>106</v>
      </c>
      <c r="W40" s="4">
        <v>406</v>
      </c>
      <c r="X40" s="4">
        <v>34.46</v>
      </c>
      <c r="Y40" s="4">
        <v>119</v>
      </c>
      <c r="Z40" s="4">
        <v>80</v>
      </c>
      <c r="AA40" s="4">
        <v>11.35</v>
      </c>
      <c r="AB40" s="5">
        <v>-0.01</v>
      </c>
      <c r="AC40" s="4">
        <v>98.3</v>
      </c>
    </row>
    <row r="41" spans="1:29" x14ac:dyDescent="0.25">
      <c r="A41" t="s">
        <v>41</v>
      </c>
      <c r="B41" s="4">
        <v>695</v>
      </c>
      <c r="C41" s="5">
        <v>20</v>
      </c>
      <c r="D41" s="4">
        <v>115</v>
      </c>
      <c r="E41" s="4">
        <v>108.9</v>
      </c>
      <c r="F41" s="4">
        <v>29</v>
      </c>
      <c r="G41" s="4">
        <v>22</v>
      </c>
      <c r="H41" s="5">
        <v>104</v>
      </c>
      <c r="I41" s="6">
        <v>1.0129999999999999</v>
      </c>
      <c r="J41" s="5">
        <v>14.49</v>
      </c>
      <c r="K41" s="5"/>
      <c r="L41" s="7">
        <v>0.69599999999999995</v>
      </c>
      <c r="N41" s="4">
        <v>118</v>
      </c>
      <c r="O41" s="4">
        <v>110.6</v>
      </c>
      <c r="P41" s="4">
        <v>25.9</v>
      </c>
      <c r="Q41" s="4">
        <v>31</v>
      </c>
      <c r="R41" s="4">
        <v>29</v>
      </c>
      <c r="S41" s="4"/>
      <c r="T41" s="4">
        <v>172.4</v>
      </c>
      <c r="U41" s="5">
        <v>0.05</v>
      </c>
      <c r="V41" s="4">
        <v>106</v>
      </c>
      <c r="W41" s="4">
        <v>406</v>
      </c>
      <c r="X41" s="4">
        <v>34.299999999999997</v>
      </c>
      <c r="Y41" s="4">
        <v>118</v>
      </c>
      <c r="Z41" s="4">
        <v>80</v>
      </c>
      <c r="AA41" s="4">
        <v>11.38</v>
      </c>
      <c r="AB41" s="5">
        <v>-0.01</v>
      </c>
      <c r="AC41" s="4">
        <v>98.3</v>
      </c>
    </row>
    <row r="42" spans="1:29" x14ac:dyDescent="0.25">
      <c r="A42" t="s">
        <v>42</v>
      </c>
      <c r="B42" s="4">
        <v>695</v>
      </c>
      <c r="C42" s="5">
        <v>20</v>
      </c>
      <c r="D42" s="4">
        <v>115.1</v>
      </c>
      <c r="E42" s="4">
        <v>108.8</v>
      </c>
      <c r="F42" s="4">
        <v>29</v>
      </c>
      <c r="G42" s="4">
        <v>22</v>
      </c>
      <c r="H42" s="5">
        <v>104</v>
      </c>
      <c r="I42" s="6">
        <v>1.012</v>
      </c>
      <c r="J42" s="5">
        <v>14.48</v>
      </c>
      <c r="K42" s="5"/>
      <c r="L42" s="7">
        <v>0.69820000000000004</v>
      </c>
      <c r="N42" s="4">
        <v>117.6</v>
      </c>
      <c r="O42" s="4">
        <v>111.7</v>
      </c>
      <c r="P42" s="4">
        <v>26</v>
      </c>
      <c r="Q42" s="4">
        <v>31</v>
      </c>
      <c r="R42" s="4">
        <v>29</v>
      </c>
      <c r="S42" s="4"/>
      <c r="T42" s="4">
        <v>168.8</v>
      </c>
      <c r="U42" s="5">
        <v>0.05</v>
      </c>
      <c r="V42" s="4">
        <v>106</v>
      </c>
      <c r="W42" s="4">
        <v>406</v>
      </c>
      <c r="X42" s="4">
        <v>33.909999999999997</v>
      </c>
      <c r="Y42" s="4">
        <v>117</v>
      </c>
      <c r="Z42" s="4">
        <v>80</v>
      </c>
      <c r="AA42" s="4">
        <v>11.37</v>
      </c>
      <c r="AB42" s="5">
        <v>-0.01</v>
      </c>
      <c r="AC42" s="4">
        <v>98.3</v>
      </c>
    </row>
    <row r="43" spans="1:29" x14ac:dyDescent="0.25">
      <c r="A43" t="s">
        <v>43</v>
      </c>
      <c r="B43" s="4">
        <v>694</v>
      </c>
      <c r="C43" s="5">
        <v>20</v>
      </c>
      <c r="D43" s="4">
        <v>115</v>
      </c>
      <c r="E43" s="4">
        <v>109.4</v>
      </c>
      <c r="F43" s="4">
        <v>29</v>
      </c>
      <c r="G43" s="4">
        <v>22</v>
      </c>
      <c r="H43" s="5">
        <v>103.99</v>
      </c>
      <c r="I43" s="6">
        <v>1.0149999999999999</v>
      </c>
      <c r="J43" s="5">
        <v>14.48</v>
      </c>
      <c r="K43" s="5"/>
      <c r="L43" s="7">
        <v>0.6956</v>
      </c>
      <c r="N43" s="4">
        <v>117.3</v>
      </c>
      <c r="O43" s="4">
        <v>111.2</v>
      </c>
      <c r="P43" s="4">
        <v>26</v>
      </c>
      <c r="Q43" s="4">
        <v>31</v>
      </c>
      <c r="R43" s="4">
        <v>29</v>
      </c>
      <c r="S43" s="4"/>
      <c r="T43" s="4">
        <v>170.6</v>
      </c>
      <c r="U43" s="5">
        <v>0.05</v>
      </c>
      <c r="V43" s="4">
        <v>106</v>
      </c>
      <c r="W43" s="4">
        <v>406</v>
      </c>
      <c r="X43" s="4">
        <v>33.630000000000003</v>
      </c>
      <c r="Y43" s="4">
        <v>124</v>
      </c>
      <c r="Z43" s="4">
        <v>80</v>
      </c>
      <c r="AA43" s="4">
        <v>11.34</v>
      </c>
      <c r="AB43" s="5">
        <v>-0.01</v>
      </c>
      <c r="AC43" s="4">
        <v>98.3</v>
      </c>
    </row>
    <row r="44" spans="1:29" x14ac:dyDescent="0.25">
      <c r="A44" t="s">
        <v>44</v>
      </c>
      <c r="B44" s="4">
        <v>696</v>
      </c>
      <c r="C44" s="5">
        <v>20</v>
      </c>
      <c r="D44" s="4">
        <v>114.8</v>
      </c>
      <c r="E44" s="4">
        <v>108.5</v>
      </c>
      <c r="F44" s="4">
        <v>29</v>
      </c>
      <c r="G44" s="4">
        <v>22</v>
      </c>
      <c r="H44" s="5">
        <v>104</v>
      </c>
      <c r="I44" s="6">
        <v>1.0149999999999999</v>
      </c>
      <c r="J44" s="5">
        <v>14.48</v>
      </c>
      <c r="K44" s="5"/>
      <c r="L44" s="7">
        <v>0.69510000000000005</v>
      </c>
      <c r="N44" s="4">
        <v>118.3</v>
      </c>
      <c r="O44" s="4">
        <v>111</v>
      </c>
      <c r="P44" s="4">
        <v>26</v>
      </c>
      <c r="Q44" s="4">
        <v>31</v>
      </c>
      <c r="R44" s="4">
        <v>29</v>
      </c>
      <c r="S44" s="4"/>
      <c r="T44" s="4">
        <v>172.4</v>
      </c>
      <c r="U44" s="5">
        <v>0.05</v>
      </c>
      <c r="V44" s="4">
        <v>106</v>
      </c>
      <c r="W44" s="4">
        <v>406</v>
      </c>
      <c r="X44" s="4">
        <v>33.979999999999997</v>
      </c>
      <c r="Y44" s="4">
        <v>116</v>
      </c>
      <c r="Z44" s="4">
        <v>80</v>
      </c>
      <c r="AA44" s="4">
        <v>11.33</v>
      </c>
      <c r="AB44" s="5">
        <v>-0.01</v>
      </c>
      <c r="AC44" s="4">
        <v>98.3</v>
      </c>
    </row>
    <row r="45" spans="1:29" x14ac:dyDescent="0.25">
      <c r="A45" t="s">
        <v>45</v>
      </c>
      <c r="B45" s="4">
        <v>695</v>
      </c>
      <c r="C45" s="5">
        <v>20</v>
      </c>
      <c r="D45" s="4">
        <v>115.1</v>
      </c>
      <c r="E45" s="4">
        <v>109.3</v>
      </c>
      <c r="F45" s="4">
        <v>29</v>
      </c>
      <c r="G45" s="4">
        <v>22</v>
      </c>
      <c r="H45" s="5">
        <v>104</v>
      </c>
      <c r="I45" s="6">
        <v>1.0149999999999999</v>
      </c>
      <c r="J45" s="5">
        <v>14.48</v>
      </c>
      <c r="K45" s="5"/>
      <c r="L45" s="7">
        <v>0.69730000000000003</v>
      </c>
      <c r="N45" s="4">
        <v>116.9</v>
      </c>
      <c r="O45" s="4">
        <v>112</v>
      </c>
      <c r="P45" s="4">
        <v>25.9</v>
      </c>
      <c r="Q45" s="4">
        <v>31</v>
      </c>
      <c r="R45" s="4">
        <v>29</v>
      </c>
      <c r="S45" s="4"/>
      <c r="T45" s="4">
        <v>170.7</v>
      </c>
      <c r="U45" s="5">
        <v>0.05</v>
      </c>
      <c r="V45" s="4">
        <v>106</v>
      </c>
      <c r="W45" s="4">
        <v>406</v>
      </c>
      <c r="X45" s="4">
        <v>34.1</v>
      </c>
      <c r="Y45" s="4">
        <v>120</v>
      </c>
      <c r="Z45" s="4">
        <v>80</v>
      </c>
      <c r="AA45" s="4">
        <v>11.34</v>
      </c>
      <c r="AB45" s="5">
        <v>-0.01</v>
      </c>
      <c r="AC45" s="4">
        <v>98.3</v>
      </c>
    </row>
    <row r="46" spans="1:29" x14ac:dyDescent="0.25">
      <c r="A46" s="3" t="s">
        <v>46</v>
      </c>
      <c r="B46" s="4">
        <f>AVERAGE(B40:B45)</f>
        <v>695</v>
      </c>
      <c r="C46" s="4">
        <f t="shared" ref="C46:L46" si="6">AVERAGE(C40:C45)</f>
        <v>20</v>
      </c>
      <c r="D46" s="4">
        <f t="shared" si="6"/>
        <v>115.01666666666667</v>
      </c>
      <c r="E46" s="4">
        <f t="shared" si="6"/>
        <v>109.05</v>
      </c>
      <c r="F46" s="4">
        <f t="shared" si="6"/>
        <v>29</v>
      </c>
      <c r="G46" s="4">
        <f t="shared" si="6"/>
        <v>22</v>
      </c>
      <c r="H46" s="4">
        <f t="shared" si="6"/>
        <v>103.99666666666667</v>
      </c>
      <c r="I46" s="4">
        <f t="shared" si="6"/>
        <v>1.014</v>
      </c>
      <c r="J46" s="4">
        <f t="shared" si="6"/>
        <v>14.483333333333334</v>
      </c>
      <c r="K46" s="5">
        <f>MAX(J40:J45)-MIN(J40:J45)</f>
        <v>9.9999999999997868E-3</v>
      </c>
      <c r="L46" s="7">
        <f t="shared" si="6"/>
        <v>0.69620000000000004</v>
      </c>
      <c r="N46" s="4">
        <f>AVERAGE(N40:N45)</f>
        <v>117.5</v>
      </c>
      <c r="O46" s="4">
        <f t="shared" ref="O46:AC46" si="7">AVERAGE(O40:O45)</f>
        <v>111.41666666666667</v>
      </c>
      <c r="P46" s="4">
        <f t="shared" si="7"/>
        <v>25.950000000000003</v>
      </c>
      <c r="Q46" s="4">
        <f t="shared" si="7"/>
        <v>31.166666666666668</v>
      </c>
      <c r="R46" s="4">
        <f t="shared" si="7"/>
        <v>29</v>
      </c>
      <c r="S46" s="5">
        <f>MAX(R40:R45)-MIN(R40:R45)</f>
        <v>0</v>
      </c>
      <c r="T46" s="4">
        <f t="shared" si="7"/>
        <v>170.73333333333332</v>
      </c>
      <c r="U46" s="4">
        <f t="shared" si="7"/>
        <v>4.9999999999999996E-2</v>
      </c>
      <c r="V46" s="4">
        <f t="shared" si="7"/>
        <v>106</v>
      </c>
      <c r="W46" s="4">
        <f t="shared" si="7"/>
        <v>406</v>
      </c>
      <c r="X46" s="4">
        <f t="shared" si="7"/>
        <v>34.063333333333325</v>
      </c>
      <c r="Y46" s="4">
        <f t="shared" si="7"/>
        <v>119</v>
      </c>
      <c r="Z46" s="4">
        <f t="shared" si="7"/>
        <v>80</v>
      </c>
      <c r="AA46" s="4">
        <f t="shared" si="7"/>
        <v>11.351666666666667</v>
      </c>
      <c r="AB46" s="4">
        <f t="shared" si="7"/>
        <v>-0.01</v>
      </c>
      <c r="AC46" s="4">
        <f t="shared" si="7"/>
        <v>98.3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1.2853015210447913E-3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9">
        <f>_xlfn.STDEV.S(L40:L45)/AVERAGE(L40:L45)</f>
        <v>1.8461670799264454E-3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53" t="s">
        <v>0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N49" s="53" t="s">
        <v>1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</v>
      </c>
      <c r="C52" s="5">
        <v>20</v>
      </c>
      <c r="D52" s="4">
        <v>35</v>
      </c>
      <c r="E52" s="4">
        <v>35</v>
      </c>
      <c r="F52" s="4">
        <v>29</v>
      </c>
      <c r="G52" s="4">
        <v>22</v>
      </c>
      <c r="H52" s="5">
        <v>104</v>
      </c>
      <c r="I52" s="6">
        <v>1.2410000000000001</v>
      </c>
      <c r="J52" s="5">
        <v>14.49</v>
      </c>
      <c r="K52" s="5"/>
      <c r="L52" s="7">
        <v>0.85140000000000005</v>
      </c>
      <c r="N52" s="4">
        <v>33.200000000000003</v>
      </c>
      <c r="O52" s="4">
        <v>37.299999999999997</v>
      </c>
      <c r="P52" s="4">
        <v>26</v>
      </c>
      <c r="Q52" s="4">
        <v>28</v>
      </c>
      <c r="R52" s="4">
        <v>29</v>
      </c>
      <c r="T52" s="4">
        <v>52.3</v>
      </c>
      <c r="U52" s="5">
        <v>0.05</v>
      </c>
      <c r="V52" s="4">
        <v>106</v>
      </c>
      <c r="W52" s="4">
        <v>407</v>
      </c>
      <c r="X52" s="4">
        <v>35.46</v>
      </c>
      <c r="Y52" s="4">
        <v>524</v>
      </c>
      <c r="Z52" s="4">
        <v>80</v>
      </c>
      <c r="AA52" s="4">
        <v>11.35</v>
      </c>
      <c r="AB52" s="5">
        <v>0</v>
      </c>
      <c r="AC52" s="4">
        <v>98.4</v>
      </c>
    </row>
    <row r="53" spans="1:29" x14ac:dyDescent="0.25">
      <c r="A53" t="s">
        <v>41</v>
      </c>
      <c r="B53" s="4">
        <v>695</v>
      </c>
      <c r="C53" s="5">
        <v>20</v>
      </c>
      <c r="D53" s="4">
        <v>35.1</v>
      </c>
      <c r="E53" s="4">
        <v>35</v>
      </c>
      <c r="F53" s="4">
        <v>29</v>
      </c>
      <c r="G53" s="4">
        <v>22</v>
      </c>
      <c r="H53" s="5">
        <v>104</v>
      </c>
      <c r="I53" s="6">
        <v>1.242</v>
      </c>
      <c r="J53" s="5">
        <v>14.5</v>
      </c>
      <c r="K53" s="5"/>
      <c r="L53" s="7">
        <v>0.85350000000000004</v>
      </c>
      <c r="N53" s="4">
        <v>33.299999999999997</v>
      </c>
      <c r="O53" s="4">
        <v>37.4</v>
      </c>
      <c r="P53" s="4">
        <v>26.1</v>
      </c>
      <c r="Q53" s="4">
        <v>27</v>
      </c>
      <c r="R53" s="4">
        <v>29</v>
      </c>
      <c r="T53" s="4">
        <v>50.4</v>
      </c>
      <c r="U53" s="5">
        <v>0.05</v>
      </c>
      <c r="V53" s="4">
        <v>106</v>
      </c>
      <c r="W53" s="4">
        <v>407</v>
      </c>
      <c r="X53" s="4">
        <v>35.119999999999997</v>
      </c>
      <c r="Y53" s="4">
        <v>526</v>
      </c>
      <c r="Z53" s="4">
        <v>80</v>
      </c>
      <c r="AA53" s="4">
        <v>11.34</v>
      </c>
      <c r="AB53" s="5">
        <v>0</v>
      </c>
      <c r="AC53" s="4">
        <v>98.4</v>
      </c>
    </row>
    <row r="54" spans="1:29" x14ac:dyDescent="0.25">
      <c r="A54" t="s">
        <v>42</v>
      </c>
      <c r="B54" s="4">
        <v>695</v>
      </c>
      <c r="C54" s="5">
        <v>20</v>
      </c>
      <c r="D54" s="4">
        <v>35.1</v>
      </c>
      <c r="E54" s="4">
        <v>35</v>
      </c>
      <c r="F54" s="4">
        <v>29</v>
      </c>
      <c r="G54" s="4">
        <v>22</v>
      </c>
      <c r="H54" s="5">
        <v>104.01</v>
      </c>
      <c r="I54" s="6">
        <v>1.242</v>
      </c>
      <c r="J54" s="5">
        <v>14.5</v>
      </c>
      <c r="K54" s="5"/>
      <c r="L54" s="7">
        <v>0.85640000000000005</v>
      </c>
      <c r="N54" s="4">
        <v>33.200000000000003</v>
      </c>
      <c r="O54" s="4">
        <v>37.4</v>
      </c>
      <c r="P54" s="4">
        <v>26</v>
      </c>
      <c r="Q54" s="4">
        <v>28</v>
      </c>
      <c r="R54" s="4">
        <v>29</v>
      </c>
      <c r="T54" s="4">
        <v>47.7</v>
      </c>
      <c r="U54" s="5">
        <v>0.05</v>
      </c>
      <c r="V54" s="4">
        <v>106</v>
      </c>
      <c r="W54" s="4">
        <v>407</v>
      </c>
      <c r="X54" s="4">
        <v>35.4</v>
      </c>
      <c r="Y54" s="4">
        <v>527</v>
      </c>
      <c r="Z54" s="4">
        <v>80</v>
      </c>
      <c r="AA54" s="4">
        <v>11.35</v>
      </c>
      <c r="AB54" s="5">
        <v>0</v>
      </c>
      <c r="AC54" s="4">
        <v>98.4</v>
      </c>
    </row>
    <row r="55" spans="1:29" x14ac:dyDescent="0.25">
      <c r="A55" t="s">
        <v>43</v>
      </c>
      <c r="B55" s="4">
        <v>695</v>
      </c>
      <c r="C55" s="5">
        <v>20</v>
      </c>
      <c r="D55" s="4">
        <v>34.9</v>
      </c>
      <c r="E55" s="4">
        <v>35</v>
      </c>
      <c r="F55" s="4">
        <v>29</v>
      </c>
      <c r="G55" s="4">
        <v>22</v>
      </c>
      <c r="H55" s="5">
        <v>104</v>
      </c>
      <c r="I55" s="6">
        <v>1.2470000000000001</v>
      </c>
      <c r="J55" s="5">
        <v>14.49</v>
      </c>
      <c r="K55" s="5"/>
      <c r="L55" s="7">
        <v>0.85760000000000003</v>
      </c>
      <c r="N55" s="4">
        <v>32.9</v>
      </c>
      <c r="O55" s="4">
        <v>37.299999999999997</v>
      </c>
      <c r="P55" s="4">
        <v>26</v>
      </c>
      <c r="Q55" s="4">
        <v>27</v>
      </c>
      <c r="R55" s="4">
        <v>29</v>
      </c>
      <c r="T55" s="4">
        <v>49</v>
      </c>
      <c r="U55" s="5">
        <v>0.05</v>
      </c>
      <c r="V55" s="4">
        <v>106</v>
      </c>
      <c r="W55" s="4">
        <v>407</v>
      </c>
      <c r="X55" s="4">
        <v>35.590000000000003</v>
      </c>
      <c r="Y55" s="4">
        <v>524</v>
      </c>
      <c r="Z55" s="4">
        <v>80</v>
      </c>
      <c r="AA55" s="4">
        <v>11.4</v>
      </c>
      <c r="AB55" s="5">
        <v>0</v>
      </c>
      <c r="AC55" s="4">
        <v>98.4</v>
      </c>
    </row>
    <row r="56" spans="1:29" x14ac:dyDescent="0.25">
      <c r="A56" t="s">
        <v>44</v>
      </c>
      <c r="B56" s="4">
        <v>695</v>
      </c>
      <c r="C56" s="5">
        <v>20</v>
      </c>
      <c r="D56" s="4">
        <v>34.9</v>
      </c>
      <c r="E56" s="4">
        <v>35</v>
      </c>
      <c r="F56" s="4">
        <v>29</v>
      </c>
      <c r="G56" s="4">
        <v>22</v>
      </c>
      <c r="H56" s="5">
        <v>104</v>
      </c>
      <c r="I56" s="6">
        <v>1.248</v>
      </c>
      <c r="J56" s="5">
        <v>14.49</v>
      </c>
      <c r="K56" s="5"/>
      <c r="L56" s="7">
        <v>0.85629999999999995</v>
      </c>
      <c r="N56" s="4">
        <v>33.200000000000003</v>
      </c>
      <c r="O56" s="4">
        <v>37.299999999999997</v>
      </c>
      <c r="P56" s="4">
        <v>25.9</v>
      </c>
      <c r="Q56" s="4">
        <v>27</v>
      </c>
      <c r="R56" s="4">
        <v>29</v>
      </c>
      <c r="T56" s="4">
        <v>52.5</v>
      </c>
      <c r="U56" s="5">
        <v>0.05</v>
      </c>
      <c r="V56" s="4">
        <v>106</v>
      </c>
      <c r="W56" s="4">
        <v>407</v>
      </c>
      <c r="X56" s="4">
        <v>34.700000000000003</v>
      </c>
      <c r="Y56" s="4">
        <v>526</v>
      </c>
      <c r="Z56" s="4">
        <v>80</v>
      </c>
      <c r="AA56" s="4">
        <v>11.37</v>
      </c>
      <c r="AB56" s="5">
        <v>0</v>
      </c>
      <c r="AC56" s="4">
        <v>98.4</v>
      </c>
    </row>
    <row r="57" spans="1:29" x14ac:dyDescent="0.25">
      <c r="A57" t="s">
        <v>45</v>
      </c>
      <c r="B57" s="4">
        <v>695</v>
      </c>
      <c r="C57" s="5">
        <v>20</v>
      </c>
      <c r="D57" s="4">
        <v>35</v>
      </c>
      <c r="E57" s="4">
        <v>34.9</v>
      </c>
      <c r="F57" s="4">
        <v>29</v>
      </c>
      <c r="G57" s="4">
        <v>22</v>
      </c>
      <c r="H57" s="5">
        <v>103.99</v>
      </c>
      <c r="I57" s="6">
        <v>1.244</v>
      </c>
      <c r="J57" s="5">
        <v>14.5</v>
      </c>
      <c r="K57" s="5"/>
      <c r="L57" s="7">
        <v>0.85240000000000005</v>
      </c>
      <c r="N57" s="4">
        <v>33.299999999999997</v>
      </c>
      <c r="O57" s="4">
        <v>37.200000000000003</v>
      </c>
      <c r="P57" s="4">
        <v>26</v>
      </c>
      <c r="Q57" s="4">
        <v>27</v>
      </c>
      <c r="R57" s="4">
        <v>29</v>
      </c>
      <c r="T57" s="4">
        <v>53.2</v>
      </c>
      <c r="U57" s="5">
        <v>0.05</v>
      </c>
      <c r="V57" s="4">
        <v>106</v>
      </c>
      <c r="W57" s="4">
        <v>407</v>
      </c>
      <c r="X57" s="4">
        <v>35.4</v>
      </c>
      <c r="Y57" s="4">
        <v>525</v>
      </c>
      <c r="Z57" s="4">
        <v>80</v>
      </c>
      <c r="AA57" s="4">
        <v>11.38</v>
      </c>
      <c r="AB57" s="5">
        <v>0</v>
      </c>
      <c r="AC57" s="4">
        <v>98.4</v>
      </c>
    </row>
    <row r="58" spans="1:29" x14ac:dyDescent="0.25">
      <c r="A58" s="3" t="s">
        <v>46</v>
      </c>
      <c r="B58" s="4">
        <f>AVERAGE(B52:B57)</f>
        <v>695</v>
      </c>
      <c r="C58" s="4">
        <f t="shared" ref="C58:L58" si="8">AVERAGE(C52:C57)</f>
        <v>20</v>
      </c>
      <c r="D58" s="4">
        <f t="shared" si="8"/>
        <v>35</v>
      </c>
      <c r="E58" s="4">
        <f t="shared" si="8"/>
        <v>34.983333333333334</v>
      </c>
      <c r="F58" s="4">
        <f t="shared" si="8"/>
        <v>29</v>
      </c>
      <c r="G58" s="4">
        <f t="shared" si="8"/>
        <v>22</v>
      </c>
      <c r="H58" s="4">
        <f t="shared" si="8"/>
        <v>104</v>
      </c>
      <c r="I58" s="4">
        <f t="shared" si="8"/>
        <v>1.244</v>
      </c>
      <c r="J58" s="4">
        <f t="shared" si="8"/>
        <v>14.494999999999999</v>
      </c>
      <c r="K58" s="5">
        <f>MAX(J52:J57)-MIN(J52:J57)</f>
        <v>9.9999999999997868E-3</v>
      </c>
      <c r="L58" s="7">
        <f t="shared" si="8"/>
        <v>0.85460000000000003</v>
      </c>
      <c r="N58" s="4">
        <f>AVERAGE(N52:N57)</f>
        <v>33.183333333333337</v>
      </c>
      <c r="O58" s="4">
        <f t="shared" ref="O58:AC58" si="9">AVERAGE(O52:O57)</f>
        <v>37.316666666666663</v>
      </c>
      <c r="P58" s="4">
        <f t="shared" si="9"/>
        <v>26</v>
      </c>
      <c r="Q58" s="4">
        <f t="shared" si="9"/>
        <v>27.333333333333332</v>
      </c>
      <c r="R58" s="4">
        <f t="shared" si="9"/>
        <v>29</v>
      </c>
      <c r="S58" s="5">
        <f>MAX(R52:R57)-MIN(R52:R57)</f>
        <v>0</v>
      </c>
      <c r="T58" s="4">
        <f t="shared" si="9"/>
        <v>50.849999999999994</v>
      </c>
      <c r="U58" s="4">
        <f t="shared" si="9"/>
        <v>4.9999999999999996E-2</v>
      </c>
      <c r="V58" s="4">
        <f t="shared" si="9"/>
        <v>106</v>
      </c>
      <c r="W58" s="4">
        <f t="shared" si="9"/>
        <v>407</v>
      </c>
      <c r="X58" s="4">
        <f t="shared" si="9"/>
        <v>35.278333333333329</v>
      </c>
      <c r="Y58" s="4">
        <f t="shared" si="9"/>
        <v>525.33333333333337</v>
      </c>
      <c r="Z58" s="4">
        <f t="shared" si="9"/>
        <v>80</v>
      </c>
      <c r="AA58" s="4">
        <f t="shared" si="9"/>
        <v>11.365</v>
      </c>
      <c r="AB58" s="4">
        <f t="shared" si="9"/>
        <v>0</v>
      </c>
      <c r="AC58" s="4">
        <f t="shared" si="9"/>
        <v>98.399999999999991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2.5067907770693434E-3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9">
        <f>_xlfn.STDEV.S(L52:L57)/AVERAGE(L52:L57)</f>
        <v>2.9332913375489625E-3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53" t="s">
        <v>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N61" s="53" t="s">
        <v>1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</v>
      </c>
      <c r="C64" s="5">
        <v>40</v>
      </c>
      <c r="D64" s="4">
        <v>115</v>
      </c>
      <c r="E64" s="4">
        <v>108.6</v>
      </c>
      <c r="F64" s="4">
        <v>29</v>
      </c>
      <c r="G64" s="4">
        <v>22</v>
      </c>
      <c r="H64" s="5">
        <v>104.01</v>
      </c>
      <c r="I64" s="6">
        <v>1.27</v>
      </c>
      <c r="J64" s="5">
        <v>14.47</v>
      </c>
      <c r="K64" s="5"/>
      <c r="L64" s="7">
        <v>0.43469999999999998</v>
      </c>
      <c r="N64" s="4">
        <v>118</v>
      </c>
      <c r="O64" s="4">
        <v>111.7</v>
      </c>
      <c r="P64" s="4">
        <v>25.9</v>
      </c>
      <c r="Q64" s="4">
        <v>28</v>
      </c>
      <c r="R64" s="4">
        <v>29</v>
      </c>
      <c r="T64" s="4">
        <v>170.9</v>
      </c>
      <c r="U64" s="5">
        <v>0.05</v>
      </c>
      <c r="V64" s="4">
        <v>106</v>
      </c>
      <c r="W64" s="4">
        <v>407</v>
      </c>
      <c r="X64" s="4">
        <v>40.33</v>
      </c>
      <c r="Y64" s="4">
        <v>115</v>
      </c>
      <c r="Z64" s="4">
        <v>80</v>
      </c>
      <c r="AA64" s="4">
        <v>11.34</v>
      </c>
      <c r="AB64" s="5">
        <v>0.01</v>
      </c>
      <c r="AC64" s="4">
        <v>98.4</v>
      </c>
    </row>
    <row r="65" spans="1:29" x14ac:dyDescent="0.25">
      <c r="A65" t="s">
        <v>41</v>
      </c>
      <c r="B65" s="4">
        <v>695</v>
      </c>
      <c r="C65" s="5">
        <v>40</v>
      </c>
      <c r="D65" s="4">
        <v>114.8</v>
      </c>
      <c r="E65" s="4">
        <v>109.4</v>
      </c>
      <c r="F65" s="4">
        <v>29</v>
      </c>
      <c r="G65" s="4">
        <v>22</v>
      </c>
      <c r="H65" s="5">
        <v>104</v>
      </c>
      <c r="I65" s="6">
        <v>1.2669999999999999</v>
      </c>
      <c r="J65" s="5">
        <v>14.48</v>
      </c>
      <c r="K65" s="5"/>
      <c r="L65" s="7">
        <v>0.436</v>
      </c>
      <c r="N65" s="4">
        <v>118.1</v>
      </c>
      <c r="O65" s="4">
        <v>111.6</v>
      </c>
      <c r="P65" s="4">
        <v>26</v>
      </c>
      <c r="Q65" s="4">
        <v>28</v>
      </c>
      <c r="R65" s="4">
        <v>29</v>
      </c>
      <c r="T65" s="4">
        <v>174.6</v>
      </c>
      <c r="U65" s="5">
        <v>0.05</v>
      </c>
      <c r="V65" s="4">
        <v>106</v>
      </c>
      <c r="W65" s="4">
        <v>407</v>
      </c>
      <c r="X65" s="4">
        <v>40.28</v>
      </c>
      <c r="Y65" s="4">
        <v>115</v>
      </c>
      <c r="Z65" s="4">
        <v>80</v>
      </c>
      <c r="AA65" s="4">
        <v>11.34</v>
      </c>
      <c r="AB65" s="5">
        <v>0.01</v>
      </c>
      <c r="AC65" s="4">
        <v>98.4</v>
      </c>
    </row>
    <row r="66" spans="1:29" x14ac:dyDescent="0.25">
      <c r="A66" t="s">
        <v>42</v>
      </c>
      <c r="B66" s="4">
        <v>695</v>
      </c>
      <c r="C66" s="5">
        <v>40</v>
      </c>
      <c r="D66" s="4">
        <v>115.2</v>
      </c>
      <c r="E66" s="4">
        <v>108.6</v>
      </c>
      <c r="F66" s="4">
        <v>29</v>
      </c>
      <c r="G66" s="4">
        <v>22</v>
      </c>
      <c r="H66" s="5">
        <v>104</v>
      </c>
      <c r="I66" s="6">
        <v>1.266</v>
      </c>
      <c r="J66" s="5">
        <v>14.48</v>
      </c>
      <c r="K66" s="5"/>
      <c r="L66" s="7">
        <v>0.43380000000000002</v>
      </c>
      <c r="N66" s="4">
        <v>117.3</v>
      </c>
      <c r="O66" s="4">
        <v>111.3</v>
      </c>
      <c r="P66" s="4">
        <v>26</v>
      </c>
      <c r="Q66" s="4">
        <v>28</v>
      </c>
      <c r="R66" s="4">
        <v>29</v>
      </c>
      <c r="T66" s="4">
        <v>171.2</v>
      </c>
      <c r="U66" s="5">
        <v>0.05</v>
      </c>
      <c r="V66" s="4">
        <v>106</v>
      </c>
      <c r="W66" s="4">
        <v>407</v>
      </c>
      <c r="X66" s="4">
        <v>40.130000000000003</v>
      </c>
      <c r="Y66" s="4">
        <v>117</v>
      </c>
      <c r="Z66" s="4">
        <v>80</v>
      </c>
      <c r="AA66" s="4">
        <v>11.35</v>
      </c>
      <c r="AB66" s="5">
        <v>0.01</v>
      </c>
      <c r="AC66" s="4">
        <v>98.5</v>
      </c>
    </row>
    <row r="67" spans="1:29" x14ac:dyDescent="0.25">
      <c r="A67" t="s">
        <v>43</v>
      </c>
      <c r="B67" s="4">
        <v>695</v>
      </c>
      <c r="C67" s="5">
        <v>40</v>
      </c>
      <c r="D67" s="4">
        <v>115</v>
      </c>
      <c r="E67" s="4">
        <v>109.3</v>
      </c>
      <c r="F67" s="4">
        <v>29</v>
      </c>
      <c r="G67" s="4">
        <v>22</v>
      </c>
      <c r="H67" s="5">
        <v>103.98</v>
      </c>
      <c r="I67" s="6">
        <v>1.2669999999999999</v>
      </c>
      <c r="J67" s="5">
        <v>14.48</v>
      </c>
      <c r="K67" s="5"/>
      <c r="L67" s="7">
        <v>0.43469999999999998</v>
      </c>
      <c r="N67" s="4">
        <v>118.1</v>
      </c>
      <c r="O67" s="4">
        <v>112.1</v>
      </c>
      <c r="P67" s="4">
        <v>26.1</v>
      </c>
      <c r="Q67" s="4">
        <v>28</v>
      </c>
      <c r="R67" s="4">
        <v>29</v>
      </c>
      <c r="T67" s="4">
        <v>172.1</v>
      </c>
      <c r="U67" s="5">
        <v>0.05</v>
      </c>
      <c r="V67" s="4">
        <v>106</v>
      </c>
      <c r="W67" s="4">
        <v>407</v>
      </c>
      <c r="X67" s="4">
        <v>40.36</v>
      </c>
      <c r="Y67" s="4">
        <v>115</v>
      </c>
      <c r="Z67" s="4">
        <v>80</v>
      </c>
      <c r="AA67" s="4">
        <v>11.37</v>
      </c>
      <c r="AB67" s="5">
        <v>0.01</v>
      </c>
      <c r="AC67" s="4">
        <v>98.5</v>
      </c>
    </row>
    <row r="68" spans="1:29" x14ac:dyDescent="0.25">
      <c r="A68" t="s">
        <v>44</v>
      </c>
      <c r="B68" s="4">
        <v>695</v>
      </c>
      <c r="C68" s="5">
        <v>40</v>
      </c>
      <c r="D68" s="4">
        <v>114.8</v>
      </c>
      <c r="E68" s="4">
        <v>108.9</v>
      </c>
      <c r="F68" s="4">
        <v>29</v>
      </c>
      <c r="G68" s="4">
        <v>22</v>
      </c>
      <c r="H68" s="5">
        <v>104</v>
      </c>
      <c r="I68" s="6">
        <v>1.2649999999999999</v>
      </c>
      <c r="J68" s="5">
        <v>14.48</v>
      </c>
      <c r="K68" s="5"/>
      <c r="L68" s="7">
        <v>0.43619999999999998</v>
      </c>
      <c r="N68" s="4">
        <v>118.2</v>
      </c>
      <c r="O68" s="4">
        <v>111</v>
      </c>
      <c r="P68" s="4">
        <v>26</v>
      </c>
      <c r="Q68" s="4">
        <v>28</v>
      </c>
      <c r="R68" s="4">
        <v>29</v>
      </c>
      <c r="T68" s="4">
        <v>173.6</v>
      </c>
      <c r="U68" s="5">
        <v>0.05</v>
      </c>
      <c r="V68" s="4">
        <v>106</v>
      </c>
      <c r="W68" s="4">
        <v>407</v>
      </c>
      <c r="X68" s="4">
        <v>40.31</v>
      </c>
      <c r="Y68" s="4">
        <v>115</v>
      </c>
      <c r="Z68" s="4">
        <v>80</v>
      </c>
      <c r="AA68" s="4">
        <v>11.36</v>
      </c>
      <c r="AB68" s="5">
        <v>0.01</v>
      </c>
      <c r="AC68" s="4">
        <v>98.4</v>
      </c>
    </row>
    <row r="69" spans="1:29" x14ac:dyDescent="0.25">
      <c r="A69" t="s">
        <v>45</v>
      </c>
      <c r="B69" s="4">
        <v>695</v>
      </c>
      <c r="C69" s="5">
        <v>40</v>
      </c>
      <c r="D69" s="4">
        <v>115.1</v>
      </c>
      <c r="E69" s="4">
        <v>109</v>
      </c>
      <c r="F69" s="4">
        <v>29</v>
      </c>
      <c r="G69" s="4">
        <v>22</v>
      </c>
      <c r="H69" s="5">
        <v>104.01</v>
      </c>
      <c r="I69" s="6">
        <v>1.2669999999999999</v>
      </c>
      <c r="J69" s="5">
        <v>14.48</v>
      </c>
      <c r="K69" s="5"/>
      <c r="L69" s="7">
        <v>0.43559999999999999</v>
      </c>
      <c r="N69" s="4">
        <v>117.2</v>
      </c>
      <c r="O69" s="4">
        <v>112</v>
      </c>
      <c r="P69" s="4">
        <v>26</v>
      </c>
      <c r="Q69" s="4">
        <v>28</v>
      </c>
      <c r="R69" s="4">
        <v>29</v>
      </c>
      <c r="T69" s="4">
        <v>171.3</v>
      </c>
      <c r="U69" s="5">
        <v>0.05</v>
      </c>
      <c r="V69" s="4">
        <v>106</v>
      </c>
      <c r="W69" s="4">
        <v>407</v>
      </c>
      <c r="X69" s="4">
        <v>40.54</v>
      </c>
      <c r="Y69" s="4">
        <v>115</v>
      </c>
      <c r="Z69" s="4">
        <v>80</v>
      </c>
      <c r="AA69" s="4">
        <v>11.35</v>
      </c>
      <c r="AB69" s="5">
        <v>0.01</v>
      </c>
      <c r="AC69" s="4">
        <v>98.4</v>
      </c>
    </row>
    <row r="70" spans="1:29" x14ac:dyDescent="0.25">
      <c r="A70" s="3" t="s">
        <v>46</v>
      </c>
      <c r="B70" s="4">
        <f>AVERAGE(B64:B69)</f>
        <v>695</v>
      </c>
      <c r="C70" s="4">
        <f t="shared" ref="C70:L70" si="10">AVERAGE(C64:C69)</f>
        <v>40</v>
      </c>
      <c r="D70" s="4">
        <f t="shared" si="10"/>
        <v>114.98333333333333</v>
      </c>
      <c r="E70" s="4">
        <f t="shared" si="10"/>
        <v>108.96666666666668</v>
      </c>
      <c r="F70" s="4">
        <f t="shared" si="10"/>
        <v>29</v>
      </c>
      <c r="G70" s="4">
        <f t="shared" si="10"/>
        <v>22</v>
      </c>
      <c r="H70" s="4">
        <f t="shared" si="10"/>
        <v>104</v>
      </c>
      <c r="I70" s="4">
        <f t="shared" si="10"/>
        <v>1.2670000000000001</v>
      </c>
      <c r="J70" s="4">
        <f t="shared" si="10"/>
        <v>14.478333333333337</v>
      </c>
      <c r="K70" s="5">
        <f>MAX(J64:J69)-MIN(J64:J69)</f>
        <v>9.9999999999997868E-3</v>
      </c>
      <c r="L70" s="7">
        <f t="shared" si="10"/>
        <v>0.43516666666666665</v>
      </c>
      <c r="N70" s="4">
        <f>AVERAGE(N64:N69)</f>
        <v>117.81666666666668</v>
      </c>
      <c r="O70" s="4">
        <f t="shared" ref="O70:AC70" si="11">AVERAGE(O64:O69)</f>
        <v>111.61666666666667</v>
      </c>
      <c r="P70" s="4">
        <f t="shared" si="11"/>
        <v>26</v>
      </c>
      <c r="Q70" s="4">
        <f t="shared" si="11"/>
        <v>28</v>
      </c>
      <c r="R70" s="4">
        <f t="shared" si="11"/>
        <v>29</v>
      </c>
      <c r="S70" s="5">
        <f>MAX(R64:R69)-MIN(R64:R69)</f>
        <v>0</v>
      </c>
      <c r="T70" s="4">
        <f t="shared" si="11"/>
        <v>172.28333333333333</v>
      </c>
      <c r="U70" s="4">
        <f t="shared" si="11"/>
        <v>4.9999999999999996E-2</v>
      </c>
      <c r="V70" s="4">
        <f t="shared" si="11"/>
        <v>106</v>
      </c>
      <c r="W70" s="4">
        <f t="shared" si="11"/>
        <v>407</v>
      </c>
      <c r="X70" s="4">
        <f t="shared" si="11"/>
        <v>40.325000000000003</v>
      </c>
      <c r="Y70" s="4">
        <f t="shared" si="11"/>
        <v>115.33333333333333</v>
      </c>
      <c r="Z70" s="4">
        <f t="shared" si="11"/>
        <v>80</v>
      </c>
      <c r="AA70" s="4">
        <f t="shared" si="11"/>
        <v>11.351666666666667</v>
      </c>
      <c r="AB70" s="4">
        <f t="shared" si="11"/>
        <v>0.01</v>
      </c>
      <c r="AC70" s="4">
        <f t="shared" si="11"/>
        <v>98.433333333333337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9.2231592562779332E-4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9">
        <f>_xlfn.STDEV.S(L64:L69)/AVERAGE(L64:L69)</f>
        <v>2.1194544441848948E-3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57" t="s">
        <v>54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60" t="s">
        <v>59</v>
      </c>
      <c r="H76" s="61"/>
      <c r="I76" s="60" t="s">
        <v>60</v>
      </c>
      <c r="J76" s="61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57" t="s">
        <v>66</v>
      </c>
      <c r="H77" s="59"/>
      <c r="I77" s="57" t="s">
        <v>66</v>
      </c>
      <c r="J77" s="59"/>
    </row>
    <row r="78" spans="1:29" x14ac:dyDescent="0.25">
      <c r="A78" s="10" t="s">
        <v>29</v>
      </c>
      <c r="B78" s="15">
        <f>L10</f>
        <v>0.27995000000000003</v>
      </c>
      <c r="C78" s="50">
        <f>L12</f>
        <v>3.7464148889812489E-4</v>
      </c>
      <c r="D78" s="10">
        <v>0.5</v>
      </c>
      <c r="E78" s="10">
        <v>21.99</v>
      </c>
      <c r="F78" s="16">
        <v>0.3</v>
      </c>
      <c r="G78" s="54">
        <v>0.92341499999999999</v>
      </c>
      <c r="H78" s="55"/>
      <c r="I78" s="54">
        <v>3.0780500000000002</v>
      </c>
      <c r="J78" s="56"/>
    </row>
    <row r="79" spans="1:29" x14ac:dyDescent="0.25">
      <c r="A79" s="10" t="s">
        <v>49</v>
      </c>
      <c r="B79" s="15">
        <f>L22</f>
        <v>0.29304999999999998</v>
      </c>
      <c r="C79" s="50">
        <f>L24</f>
        <v>4.7036508282174104E-4</v>
      </c>
      <c r="D79" s="10">
        <v>0.5</v>
      </c>
      <c r="E79" s="10">
        <v>21.99</v>
      </c>
      <c r="F79" s="16">
        <v>3.2000000000000001E-2</v>
      </c>
      <c r="G79" s="62">
        <v>0.103107</v>
      </c>
      <c r="H79" s="63"/>
      <c r="I79" s="62">
        <v>3.2220849999999999</v>
      </c>
      <c r="J79" s="64"/>
    </row>
    <row r="80" spans="1:29" x14ac:dyDescent="0.25">
      <c r="A80" s="10" t="s">
        <v>50</v>
      </c>
      <c r="B80" s="15">
        <f>L34</f>
        <v>0.28226666666666667</v>
      </c>
      <c r="C80" s="50">
        <f>L36</f>
        <v>4.8403168474059842E-4</v>
      </c>
      <c r="D80" s="10">
        <v>0.5</v>
      </c>
      <c r="E80" s="10">
        <v>16.489999999999998</v>
      </c>
      <c r="F80" s="16">
        <v>0.31</v>
      </c>
      <c r="G80" s="62">
        <v>0.721468</v>
      </c>
      <c r="H80" s="63"/>
      <c r="I80" s="62">
        <v>2.3273160000000002</v>
      </c>
      <c r="J80" s="64"/>
    </row>
    <row r="81" spans="1:10" x14ac:dyDescent="0.25">
      <c r="A81" s="10" t="s">
        <v>51</v>
      </c>
      <c r="B81" s="15">
        <f>L46</f>
        <v>0.69620000000000004</v>
      </c>
      <c r="C81" s="50">
        <f>L48</f>
        <v>1.8461670799264454E-3</v>
      </c>
      <c r="D81" s="10">
        <v>0.5</v>
      </c>
      <c r="E81" s="10">
        <v>1.46</v>
      </c>
      <c r="F81" s="16">
        <v>0.17399999999999999</v>
      </c>
      <c r="G81" s="62">
        <v>8.8430999999999996E-2</v>
      </c>
      <c r="H81" s="63"/>
      <c r="I81" s="62">
        <v>0.50822599999999996</v>
      </c>
      <c r="J81" s="64"/>
    </row>
    <row r="82" spans="1:10" x14ac:dyDescent="0.25">
      <c r="A82" s="10" t="s">
        <v>52</v>
      </c>
      <c r="B82" s="15">
        <f>L58</f>
        <v>0.85460000000000003</v>
      </c>
      <c r="C82" s="50">
        <f>L60</f>
        <v>2.9332913375489625E-3</v>
      </c>
      <c r="D82" s="10">
        <v>0.5</v>
      </c>
      <c r="E82" s="10">
        <v>1.46</v>
      </c>
      <c r="F82" s="16">
        <v>1.0999999999999999E-2</v>
      </c>
      <c r="G82" s="62">
        <v>6.862E-3</v>
      </c>
      <c r="H82" s="63"/>
      <c r="I82" s="62">
        <v>0.62385800000000002</v>
      </c>
      <c r="J82" s="64"/>
    </row>
    <row r="83" spans="1:10" x14ac:dyDescent="0.25">
      <c r="A83" s="10" t="s">
        <v>53</v>
      </c>
      <c r="B83" s="15">
        <f>L70</f>
        <v>0.43516666666666665</v>
      </c>
      <c r="C83" s="50">
        <f>L72</f>
        <v>2.1194544441848948E-3</v>
      </c>
      <c r="D83" s="10">
        <v>0.5</v>
      </c>
      <c r="E83" s="10">
        <v>2.91</v>
      </c>
      <c r="F83" s="16">
        <v>0.17199999999999999</v>
      </c>
      <c r="G83" s="65">
        <v>0.108906</v>
      </c>
      <c r="H83" s="66"/>
      <c r="I83" s="65">
        <v>0.63317199999999996</v>
      </c>
      <c r="J83" s="67"/>
    </row>
    <row r="84" spans="1:10" x14ac:dyDescent="0.25">
      <c r="A84" s="68" t="s">
        <v>67</v>
      </c>
      <c r="B84" s="69"/>
      <c r="C84" s="69"/>
      <c r="D84" s="69"/>
      <c r="E84" s="69"/>
      <c r="F84" s="70"/>
      <c r="G84" s="71">
        <f>SUM(G78:G83)</f>
        <v>1.9521889999999997</v>
      </c>
      <c r="H84" s="72"/>
      <c r="I84" s="71">
        <f>SUM(I78:I83)</f>
        <v>10.392707000000001</v>
      </c>
      <c r="J84" s="72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D589-EE39-4CE7-8B40-E61EF3F26798}">
  <dimension ref="A1:AC84"/>
  <sheetViews>
    <sheetView topLeftCell="H49" workbookViewId="0">
      <selection activeCell="S70" sqref="S70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N1" s="53" t="s">
        <v>1</v>
      </c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</v>
      </c>
      <c r="C4" s="5">
        <v>105</v>
      </c>
      <c r="D4" s="4">
        <v>115</v>
      </c>
      <c r="E4" s="4">
        <v>109</v>
      </c>
      <c r="F4" s="4">
        <v>29</v>
      </c>
      <c r="G4" s="4">
        <v>22</v>
      </c>
      <c r="H4" s="5">
        <v>105</v>
      </c>
      <c r="I4" s="6">
        <v>6.1479999999999997</v>
      </c>
      <c r="J4" s="5">
        <v>14.49</v>
      </c>
      <c r="K4" s="5"/>
      <c r="L4" s="7">
        <v>0.27950000000000003</v>
      </c>
      <c r="N4" s="4">
        <v>112.2</v>
      </c>
      <c r="O4" s="4">
        <v>114.9</v>
      </c>
      <c r="P4" s="4">
        <v>26</v>
      </c>
      <c r="Q4" s="4">
        <v>27</v>
      </c>
      <c r="R4" s="4">
        <v>29</v>
      </c>
      <c r="S4" s="4"/>
      <c r="T4" s="4">
        <v>160.4</v>
      </c>
      <c r="U4" s="5">
        <v>0.05</v>
      </c>
      <c r="V4" s="4">
        <v>102</v>
      </c>
      <c r="W4" s="4">
        <v>405</v>
      </c>
      <c r="X4" s="4">
        <v>56.29</v>
      </c>
      <c r="Y4" s="4">
        <v>275</v>
      </c>
      <c r="Z4" s="4">
        <v>80</v>
      </c>
      <c r="AA4" s="4">
        <v>11.35</v>
      </c>
      <c r="AB4" s="5">
        <v>0.04</v>
      </c>
      <c r="AC4" s="4">
        <v>98.5</v>
      </c>
    </row>
    <row r="5" spans="1:29" x14ac:dyDescent="0.25">
      <c r="A5" t="s">
        <v>41</v>
      </c>
      <c r="B5" s="4">
        <v>2000</v>
      </c>
      <c r="C5" s="5">
        <v>105</v>
      </c>
      <c r="D5" s="4">
        <v>115</v>
      </c>
      <c r="E5" s="4">
        <v>108.8</v>
      </c>
      <c r="F5" s="4">
        <v>29</v>
      </c>
      <c r="G5" s="4">
        <v>22</v>
      </c>
      <c r="H5" s="5">
        <v>104.99</v>
      </c>
      <c r="I5" s="6">
        <v>6.1440000000000001</v>
      </c>
      <c r="J5" s="5">
        <v>14.48</v>
      </c>
      <c r="K5" s="5"/>
      <c r="L5" s="7">
        <v>0.27939999999999998</v>
      </c>
      <c r="N5" s="4">
        <v>111.4</v>
      </c>
      <c r="O5" s="4">
        <v>114.4</v>
      </c>
      <c r="P5" s="4">
        <v>26</v>
      </c>
      <c r="Q5" s="4">
        <v>27</v>
      </c>
      <c r="R5" s="4">
        <v>29</v>
      </c>
      <c r="S5" s="4"/>
      <c r="T5" s="4">
        <v>160.4</v>
      </c>
      <c r="U5" s="5">
        <v>0.05</v>
      </c>
      <c r="V5" s="4">
        <v>102</v>
      </c>
      <c r="W5" s="4">
        <v>405</v>
      </c>
      <c r="X5" s="4">
        <v>56.3</v>
      </c>
      <c r="Y5" s="4">
        <v>276</v>
      </c>
      <c r="Z5" s="4">
        <v>80</v>
      </c>
      <c r="AA5" s="4">
        <v>11.37</v>
      </c>
      <c r="AB5" s="5">
        <v>0.03</v>
      </c>
      <c r="AC5" s="4">
        <v>98.5</v>
      </c>
    </row>
    <row r="6" spans="1:29" x14ac:dyDescent="0.25">
      <c r="A6" t="s">
        <v>42</v>
      </c>
      <c r="B6" s="4">
        <v>2000</v>
      </c>
      <c r="C6" s="5">
        <v>105</v>
      </c>
      <c r="D6" s="4">
        <v>115</v>
      </c>
      <c r="E6" s="4">
        <v>109</v>
      </c>
      <c r="F6" s="4">
        <v>29</v>
      </c>
      <c r="G6" s="4">
        <v>22</v>
      </c>
      <c r="H6" s="5">
        <v>105</v>
      </c>
      <c r="I6" s="6">
        <v>6.1459999999999999</v>
      </c>
      <c r="J6" s="5">
        <v>14.49</v>
      </c>
      <c r="K6" s="5"/>
      <c r="L6" s="7">
        <v>0.27939999999999998</v>
      </c>
      <c r="N6" s="4">
        <v>112.2</v>
      </c>
      <c r="O6" s="4">
        <v>115</v>
      </c>
      <c r="P6" s="4">
        <v>26</v>
      </c>
      <c r="Q6" s="4">
        <v>27</v>
      </c>
      <c r="R6" s="4">
        <v>29</v>
      </c>
      <c r="S6" s="4"/>
      <c r="T6" s="4">
        <v>161.69999999999999</v>
      </c>
      <c r="U6" s="5">
        <v>4.9000000000000002E-2</v>
      </c>
      <c r="V6" s="4">
        <v>102</v>
      </c>
      <c r="W6" s="4">
        <v>405</v>
      </c>
      <c r="X6" s="4">
        <v>56.32</v>
      </c>
      <c r="Y6" s="4">
        <v>276</v>
      </c>
      <c r="Z6" s="4">
        <v>80</v>
      </c>
      <c r="AA6" s="4">
        <v>11.36</v>
      </c>
      <c r="AB6" s="5">
        <v>0.04</v>
      </c>
      <c r="AC6" s="4">
        <v>98.5</v>
      </c>
    </row>
    <row r="7" spans="1:29" x14ac:dyDescent="0.25">
      <c r="A7" t="s">
        <v>43</v>
      </c>
      <c r="B7" s="4">
        <v>2000</v>
      </c>
      <c r="C7" s="5">
        <v>105</v>
      </c>
      <c r="D7" s="4">
        <v>115.1</v>
      </c>
      <c r="E7" s="4">
        <v>109.1</v>
      </c>
      <c r="F7" s="4">
        <v>29</v>
      </c>
      <c r="G7" s="4">
        <v>22</v>
      </c>
      <c r="H7" s="5">
        <v>105</v>
      </c>
      <c r="I7" s="6">
        <v>6.1420000000000003</v>
      </c>
      <c r="J7" s="5">
        <v>14.49</v>
      </c>
      <c r="K7" s="5"/>
      <c r="L7" s="7">
        <v>0.27929999999999999</v>
      </c>
      <c r="N7" s="4">
        <v>111.4</v>
      </c>
      <c r="O7" s="4">
        <v>114.3</v>
      </c>
      <c r="P7" s="4">
        <v>25.9</v>
      </c>
      <c r="Q7" s="4">
        <v>27</v>
      </c>
      <c r="R7" s="4">
        <v>29</v>
      </c>
      <c r="S7" s="4"/>
      <c r="T7" s="4">
        <v>159.19999999999999</v>
      </c>
      <c r="U7" s="5">
        <v>0.05</v>
      </c>
      <c r="V7" s="4">
        <v>102</v>
      </c>
      <c r="W7" s="4">
        <v>405</v>
      </c>
      <c r="X7" s="4">
        <v>56.26</v>
      </c>
      <c r="Y7" s="4">
        <v>276</v>
      </c>
      <c r="Z7" s="4">
        <v>80</v>
      </c>
      <c r="AA7" s="4">
        <v>11.35</v>
      </c>
      <c r="AB7" s="5">
        <v>0.04</v>
      </c>
      <c r="AC7" s="4">
        <v>98.4</v>
      </c>
    </row>
    <row r="8" spans="1:29" x14ac:dyDescent="0.25">
      <c r="A8" t="s">
        <v>44</v>
      </c>
      <c r="B8" s="4">
        <v>2000</v>
      </c>
      <c r="C8" s="5">
        <v>105</v>
      </c>
      <c r="D8" s="4">
        <v>114.8</v>
      </c>
      <c r="E8" s="4">
        <v>108.9</v>
      </c>
      <c r="F8" s="4">
        <v>29</v>
      </c>
      <c r="G8" s="4">
        <v>22</v>
      </c>
      <c r="H8" s="5">
        <v>104.99</v>
      </c>
      <c r="I8" s="6">
        <v>6.141</v>
      </c>
      <c r="J8" s="5">
        <v>14.49</v>
      </c>
      <c r="K8" s="5"/>
      <c r="L8" s="7">
        <v>0.27929999999999999</v>
      </c>
      <c r="N8" s="4">
        <v>112.2</v>
      </c>
      <c r="O8" s="4">
        <v>114.8</v>
      </c>
      <c r="P8" s="4">
        <v>25.9</v>
      </c>
      <c r="Q8" s="4">
        <v>27</v>
      </c>
      <c r="R8" s="4">
        <v>29</v>
      </c>
      <c r="S8" s="4"/>
      <c r="T8" s="4">
        <v>161.5</v>
      </c>
      <c r="U8" s="5">
        <v>5.0999999999999997E-2</v>
      </c>
      <c r="V8" s="4">
        <v>102</v>
      </c>
      <c r="W8" s="4">
        <v>405</v>
      </c>
      <c r="X8" s="4">
        <v>56.14</v>
      </c>
      <c r="Y8" s="4">
        <v>275</v>
      </c>
      <c r="Z8" s="4">
        <v>80</v>
      </c>
      <c r="AA8" s="4">
        <v>11.34</v>
      </c>
      <c r="AB8" s="5">
        <v>0.04</v>
      </c>
      <c r="AC8" s="4">
        <v>98.4</v>
      </c>
    </row>
    <row r="9" spans="1:29" x14ac:dyDescent="0.25">
      <c r="A9" t="s">
        <v>45</v>
      </c>
      <c r="B9" s="4">
        <v>2000</v>
      </c>
      <c r="C9" s="5">
        <v>105</v>
      </c>
      <c r="D9" s="4">
        <v>115.2</v>
      </c>
      <c r="E9" s="4">
        <v>109.2</v>
      </c>
      <c r="F9" s="4">
        <v>29</v>
      </c>
      <c r="G9" s="4">
        <v>22</v>
      </c>
      <c r="H9" s="5">
        <v>105.01</v>
      </c>
      <c r="I9" s="6">
        <v>6.141</v>
      </c>
      <c r="J9" s="5">
        <v>14.49</v>
      </c>
      <c r="K9" s="5"/>
      <c r="L9" s="7">
        <v>0.27929999999999999</v>
      </c>
      <c r="N9" s="4">
        <v>111.3</v>
      </c>
      <c r="O9" s="4">
        <v>114.5</v>
      </c>
      <c r="P9" s="4">
        <v>26</v>
      </c>
      <c r="Q9" s="4">
        <v>27</v>
      </c>
      <c r="R9" s="4">
        <v>29</v>
      </c>
      <c r="S9" s="4"/>
      <c r="T9" s="4">
        <v>158.4</v>
      </c>
      <c r="U9" s="5">
        <v>5.1999999999999998E-2</v>
      </c>
      <c r="V9" s="4">
        <v>102</v>
      </c>
      <c r="W9" s="4">
        <v>405</v>
      </c>
      <c r="X9" s="4">
        <v>56.11</v>
      </c>
      <c r="Y9" s="4">
        <v>276</v>
      </c>
      <c r="Z9" s="4">
        <v>80</v>
      </c>
      <c r="AA9" s="4">
        <v>11.32</v>
      </c>
      <c r="AB9" s="5">
        <v>0.04</v>
      </c>
      <c r="AC9" s="4">
        <v>98.4</v>
      </c>
    </row>
    <row r="10" spans="1:29" x14ac:dyDescent="0.25">
      <c r="A10" s="3" t="s">
        <v>46</v>
      </c>
      <c r="B10" s="4">
        <f>AVERAGE(B4:B9)</f>
        <v>2000</v>
      </c>
      <c r="C10" s="4">
        <f t="shared" ref="C10:L10" si="0">AVERAGE(C4:C9)</f>
        <v>105</v>
      </c>
      <c r="D10" s="4">
        <f t="shared" si="0"/>
        <v>115.01666666666667</v>
      </c>
      <c r="E10" s="4">
        <f t="shared" si="0"/>
        <v>109</v>
      </c>
      <c r="F10" s="4">
        <f t="shared" si="0"/>
        <v>29</v>
      </c>
      <c r="G10" s="4">
        <f t="shared" si="0"/>
        <v>22</v>
      </c>
      <c r="H10" s="4">
        <f t="shared" si="0"/>
        <v>104.99833333333333</v>
      </c>
      <c r="I10" s="4">
        <f t="shared" si="0"/>
        <v>6.1436666666666655</v>
      </c>
      <c r="J10" s="4">
        <f t="shared" si="0"/>
        <v>14.488333333333332</v>
      </c>
      <c r="K10" s="5">
        <f>MAX(J4:J9)-MIN(J4:J9)</f>
        <v>9.9999999999997868E-3</v>
      </c>
      <c r="L10" s="7">
        <f t="shared" si="0"/>
        <v>0.27936666666666671</v>
      </c>
      <c r="N10" s="4">
        <f>AVERAGE(N4:N9)</f>
        <v>111.78333333333335</v>
      </c>
      <c r="O10" s="4">
        <f t="shared" ref="O10:AC10" si="1">AVERAGE(O4:O9)</f>
        <v>114.64999999999999</v>
      </c>
      <c r="P10" s="4">
        <f t="shared" si="1"/>
        <v>25.966666666666669</v>
      </c>
      <c r="Q10" s="4">
        <f t="shared" si="1"/>
        <v>27</v>
      </c>
      <c r="R10" s="4">
        <f t="shared" si="1"/>
        <v>29</v>
      </c>
      <c r="S10" s="5">
        <f>MAX(R4:R9)-MIN(R4:R9)</f>
        <v>0</v>
      </c>
      <c r="T10" s="4">
        <f t="shared" si="1"/>
        <v>160.26666666666668</v>
      </c>
      <c r="U10" s="4">
        <f t="shared" si="1"/>
        <v>5.0333333333333334E-2</v>
      </c>
      <c r="V10" s="4">
        <f t="shared" si="1"/>
        <v>102</v>
      </c>
      <c r="W10" s="4">
        <f t="shared" si="1"/>
        <v>405</v>
      </c>
      <c r="X10" s="4">
        <f t="shared" si="1"/>
        <v>56.236666666666672</v>
      </c>
      <c r="Y10" s="4">
        <f t="shared" si="1"/>
        <v>275.66666666666669</v>
      </c>
      <c r="Z10" s="4">
        <f t="shared" si="1"/>
        <v>80</v>
      </c>
      <c r="AA10" s="4">
        <f t="shared" si="1"/>
        <v>11.348333333333334</v>
      </c>
      <c r="AB10" s="4">
        <f t="shared" si="1"/>
        <v>3.8333333333333337E-2</v>
      </c>
      <c r="AC10" s="4">
        <f t="shared" si="1"/>
        <v>98.449999999999989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8.1649658092781743E-5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9">
        <f>_xlfn.STDEV.S(L4:L9)/AVERAGE(L4:L9)</f>
        <v>2.9226700188324207E-4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53" t="s">
        <v>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N13" s="53" t="s">
        <v>1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</v>
      </c>
      <c r="C16" s="5">
        <v>105</v>
      </c>
      <c r="D16" s="4">
        <v>65</v>
      </c>
      <c r="E16" s="4">
        <v>65</v>
      </c>
      <c r="F16" s="4">
        <v>29</v>
      </c>
      <c r="G16" s="4">
        <v>22</v>
      </c>
      <c r="H16" s="5">
        <v>104.99</v>
      </c>
      <c r="I16" s="6">
        <v>6.444</v>
      </c>
      <c r="J16" s="5">
        <v>14.49</v>
      </c>
      <c r="K16" s="5"/>
      <c r="L16" s="7">
        <v>0.29289999999999999</v>
      </c>
      <c r="N16" s="4">
        <v>57.2</v>
      </c>
      <c r="O16" s="4">
        <v>70.8</v>
      </c>
      <c r="P16" s="4">
        <v>26</v>
      </c>
      <c r="Q16" s="4">
        <v>26</v>
      </c>
      <c r="R16" s="4">
        <v>29</v>
      </c>
      <c r="S16" s="4"/>
      <c r="T16" s="4">
        <v>57</v>
      </c>
      <c r="U16" s="5">
        <v>5.0999999999999997E-2</v>
      </c>
      <c r="V16" s="4">
        <v>101</v>
      </c>
      <c r="W16" s="4">
        <v>406</v>
      </c>
      <c r="X16" s="4">
        <v>56.15</v>
      </c>
      <c r="Y16" s="4">
        <v>545</v>
      </c>
      <c r="Z16" s="4">
        <v>80</v>
      </c>
      <c r="AA16" s="4">
        <v>11.35</v>
      </c>
      <c r="AB16" s="5">
        <v>0.03</v>
      </c>
      <c r="AC16" s="4">
        <v>98.4</v>
      </c>
    </row>
    <row r="17" spans="1:29" x14ac:dyDescent="0.25">
      <c r="A17" t="s">
        <v>41</v>
      </c>
      <c r="B17" s="4">
        <v>2000</v>
      </c>
      <c r="C17" s="5">
        <v>105</v>
      </c>
      <c r="D17" s="4">
        <v>65</v>
      </c>
      <c r="E17" s="4">
        <v>65</v>
      </c>
      <c r="F17" s="4">
        <v>29</v>
      </c>
      <c r="G17" s="4">
        <v>22</v>
      </c>
      <c r="H17" s="5">
        <v>105</v>
      </c>
      <c r="I17" s="6">
        <v>6.4429999999999996</v>
      </c>
      <c r="J17" s="5">
        <v>14.49</v>
      </c>
      <c r="K17" s="5"/>
      <c r="L17" s="7">
        <v>0.29299999999999998</v>
      </c>
      <c r="N17" s="4">
        <v>57.4</v>
      </c>
      <c r="O17" s="4">
        <v>70.7</v>
      </c>
      <c r="P17" s="4">
        <v>26</v>
      </c>
      <c r="Q17" s="4">
        <v>26</v>
      </c>
      <c r="R17" s="4">
        <v>29</v>
      </c>
      <c r="S17" s="4"/>
      <c r="T17" s="4">
        <v>57.1</v>
      </c>
      <c r="U17" s="5">
        <v>4.9000000000000002E-2</v>
      </c>
      <c r="V17" s="4">
        <v>101</v>
      </c>
      <c r="W17" s="4">
        <v>406</v>
      </c>
      <c r="X17" s="4">
        <v>56.29</v>
      </c>
      <c r="Y17" s="4">
        <v>544</v>
      </c>
      <c r="Z17" s="4">
        <v>80</v>
      </c>
      <c r="AA17" s="4">
        <v>11.34</v>
      </c>
      <c r="AB17" s="5">
        <v>0.03</v>
      </c>
      <c r="AC17" s="4">
        <v>98.4</v>
      </c>
    </row>
    <row r="18" spans="1:29" x14ac:dyDescent="0.25">
      <c r="A18" t="s">
        <v>42</v>
      </c>
      <c r="B18" s="4">
        <v>2000</v>
      </c>
      <c r="C18" s="5">
        <v>105</v>
      </c>
      <c r="D18" s="4">
        <v>65.099999999999994</v>
      </c>
      <c r="E18" s="4">
        <v>65</v>
      </c>
      <c r="F18" s="4">
        <v>29</v>
      </c>
      <c r="G18" s="4">
        <v>22</v>
      </c>
      <c r="H18" s="5">
        <v>105</v>
      </c>
      <c r="I18" s="6">
        <v>6.4429999999999996</v>
      </c>
      <c r="J18" s="5">
        <v>14.49</v>
      </c>
      <c r="K18" s="5"/>
      <c r="L18" s="7">
        <v>0.29289999999999999</v>
      </c>
      <c r="N18" s="4">
        <v>57.6</v>
      </c>
      <c r="O18" s="4">
        <v>70.7</v>
      </c>
      <c r="P18" s="4">
        <v>26</v>
      </c>
      <c r="Q18" s="4">
        <v>26</v>
      </c>
      <c r="R18" s="4">
        <v>29</v>
      </c>
      <c r="S18" s="4"/>
      <c r="T18" s="4">
        <v>57.3</v>
      </c>
      <c r="U18" s="5">
        <v>4.9000000000000002E-2</v>
      </c>
      <c r="V18" s="4">
        <v>101</v>
      </c>
      <c r="W18" s="4">
        <v>406</v>
      </c>
      <c r="X18" s="4">
        <v>56.21</v>
      </c>
      <c r="Y18" s="4">
        <v>543</v>
      </c>
      <c r="Z18" s="4">
        <v>80</v>
      </c>
      <c r="AA18" s="4">
        <v>11.35</v>
      </c>
      <c r="AB18" s="5">
        <v>0.03</v>
      </c>
      <c r="AC18" s="4">
        <v>98.4</v>
      </c>
    </row>
    <row r="19" spans="1:29" x14ac:dyDescent="0.25">
      <c r="A19" t="s">
        <v>43</v>
      </c>
      <c r="B19" s="4">
        <v>2000</v>
      </c>
      <c r="C19" s="5">
        <v>105</v>
      </c>
      <c r="D19" s="4">
        <v>65</v>
      </c>
      <c r="E19" s="4">
        <v>65</v>
      </c>
      <c r="F19" s="4">
        <v>29</v>
      </c>
      <c r="G19" s="4">
        <v>22</v>
      </c>
      <c r="H19" s="5">
        <v>105</v>
      </c>
      <c r="I19" s="6">
        <v>6.4409999999999998</v>
      </c>
      <c r="J19" s="5">
        <v>14.49</v>
      </c>
      <c r="K19" s="5"/>
      <c r="L19" s="7">
        <v>0.2928</v>
      </c>
      <c r="N19" s="4">
        <v>57.3</v>
      </c>
      <c r="O19" s="4">
        <v>70.7</v>
      </c>
      <c r="P19" s="4">
        <v>26</v>
      </c>
      <c r="Q19" s="4">
        <v>26</v>
      </c>
      <c r="R19" s="4">
        <v>29</v>
      </c>
      <c r="S19" s="4"/>
      <c r="T19" s="4">
        <v>57.1</v>
      </c>
      <c r="U19" s="5">
        <v>0.05</v>
      </c>
      <c r="V19" s="4">
        <v>101</v>
      </c>
      <c r="W19" s="4">
        <v>406</v>
      </c>
      <c r="X19" s="4">
        <v>56.01</v>
      </c>
      <c r="Y19" s="4">
        <v>543</v>
      </c>
      <c r="Z19" s="4">
        <v>80</v>
      </c>
      <c r="AA19" s="4">
        <v>11.37</v>
      </c>
      <c r="AB19" s="5">
        <v>0.03</v>
      </c>
      <c r="AC19" s="4">
        <v>98.4</v>
      </c>
    </row>
    <row r="20" spans="1:29" x14ac:dyDescent="0.25">
      <c r="A20" t="s">
        <v>44</v>
      </c>
      <c r="B20" s="4">
        <v>2000</v>
      </c>
      <c r="C20" s="5">
        <v>105</v>
      </c>
      <c r="D20" s="4">
        <v>64.900000000000006</v>
      </c>
      <c r="E20" s="4">
        <v>65</v>
      </c>
      <c r="F20" s="4">
        <v>29</v>
      </c>
      <c r="G20" s="4">
        <v>22</v>
      </c>
      <c r="H20" s="5">
        <v>105</v>
      </c>
      <c r="I20" s="6">
        <v>6.4359999999999999</v>
      </c>
      <c r="J20" s="5">
        <v>14.49</v>
      </c>
      <c r="K20" s="5"/>
      <c r="L20" s="7">
        <v>0.29270000000000002</v>
      </c>
      <c r="N20" s="4">
        <v>57.3</v>
      </c>
      <c r="O20" s="4">
        <v>70.8</v>
      </c>
      <c r="P20" s="4">
        <v>26</v>
      </c>
      <c r="Q20" s="4">
        <v>26</v>
      </c>
      <c r="R20" s="4">
        <v>29</v>
      </c>
      <c r="S20" s="4"/>
      <c r="T20" s="4">
        <v>56.9</v>
      </c>
      <c r="U20" s="5">
        <v>0.05</v>
      </c>
      <c r="V20" s="4">
        <v>101</v>
      </c>
      <c r="W20" s="4">
        <v>406</v>
      </c>
      <c r="X20" s="4">
        <v>56.23</v>
      </c>
      <c r="Y20" s="4">
        <v>543</v>
      </c>
      <c r="Z20" s="4">
        <v>80</v>
      </c>
      <c r="AA20" s="4">
        <v>11.4</v>
      </c>
      <c r="AB20" s="5">
        <v>0.03</v>
      </c>
      <c r="AC20" s="4">
        <v>98.4</v>
      </c>
    </row>
    <row r="21" spans="1:29" x14ac:dyDescent="0.25">
      <c r="A21" t="s">
        <v>45</v>
      </c>
      <c r="B21" s="4">
        <v>2000</v>
      </c>
      <c r="C21" s="5">
        <v>105</v>
      </c>
      <c r="D21" s="4">
        <v>64.900000000000006</v>
      </c>
      <c r="E21" s="4">
        <v>65.099999999999994</v>
      </c>
      <c r="F21" s="4">
        <v>29</v>
      </c>
      <c r="G21" s="4">
        <v>22</v>
      </c>
      <c r="H21" s="5">
        <v>105</v>
      </c>
      <c r="I21" s="6">
        <v>6.4379999999999997</v>
      </c>
      <c r="J21" s="5">
        <v>14.49</v>
      </c>
      <c r="K21" s="5"/>
      <c r="L21" s="7">
        <v>0.29270000000000002</v>
      </c>
      <c r="N21" s="4">
        <v>57.3</v>
      </c>
      <c r="O21" s="4">
        <v>70.8</v>
      </c>
      <c r="P21" s="4">
        <v>26</v>
      </c>
      <c r="Q21" s="4">
        <v>26</v>
      </c>
      <c r="R21" s="4">
        <v>29</v>
      </c>
      <c r="S21" s="4"/>
      <c r="T21" s="4">
        <v>57</v>
      </c>
      <c r="U21" s="5">
        <v>4.9000000000000002E-2</v>
      </c>
      <c r="V21" s="4">
        <v>101</v>
      </c>
      <c r="W21" s="4">
        <v>406</v>
      </c>
      <c r="X21" s="4">
        <v>56.29</v>
      </c>
      <c r="Y21" s="4">
        <v>543</v>
      </c>
      <c r="Z21" s="4">
        <v>80</v>
      </c>
      <c r="AA21" s="4">
        <v>11.38</v>
      </c>
      <c r="AB21" s="5">
        <v>0.03</v>
      </c>
      <c r="AC21" s="4">
        <v>98.4</v>
      </c>
    </row>
    <row r="22" spans="1:29" x14ac:dyDescent="0.25">
      <c r="A22" s="3" t="s">
        <v>46</v>
      </c>
      <c r="B22" s="4">
        <f>AVERAGE(B16:B21)</f>
        <v>2000</v>
      </c>
      <c r="C22" s="4">
        <f t="shared" ref="C22:L22" si="2">AVERAGE(C16:C21)</f>
        <v>105</v>
      </c>
      <c r="D22" s="4">
        <f t="shared" si="2"/>
        <v>64.983333333333334</v>
      </c>
      <c r="E22" s="4">
        <f t="shared" si="2"/>
        <v>65.016666666666666</v>
      </c>
      <c r="F22" s="4">
        <f t="shared" si="2"/>
        <v>29</v>
      </c>
      <c r="G22" s="4">
        <f t="shared" si="2"/>
        <v>22</v>
      </c>
      <c r="H22" s="4">
        <f t="shared" si="2"/>
        <v>104.99833333333333</v>
      </c>
      <c r="I22" s="4">
        <f t="shared" si="2"/>
        <v>6.440833333333333</v>
      </c>
      <c r="J22" s="4">
        <f t="shared" si="2"/>
        <v>14.49</v>
      </c>
      <c r="K22" s="5">
        <f>MAX(J16:J21)-MIN(J16:J21)</f>
        <v>0</v>
      </c>
      <c r="L22" s="7">
        <f t="shared" si="2"/>
        <v>0.29283333333333333</v>
      </c>
      <c r="N22" s="4">
        <f>AVERAGE(N16:N21)</f>
        <v>57.35</v>
      </c>
      <c r="O22" s="4">
        <f t="shared" ref="O22:AC22" si="3">AVERAGE(O16:O21)</f>
        <v>70.75</v>
      </c>
      <c r="P22" s="4">
        <f t="shared" si="3"/>
        <v>26</v>
      </c>
      <c r="Q22" s="4">
        <f t="shared" si="3"/>
        <v>26</v>
      </c>
      <c r="R22" s="4">
        <f t="shared" si="3"/>
        <v>29</v>
      </c>
      <c r="S22" s="5">
        <f>MAX(R16:R21)-MIN(R16:R21)</f>
        <v>0</v>
      </c>
      <c r="T22" s="4">
        <f t="shared" si="3"/>
        <v>57.066666666666663</v>
      </c>
      <c r="U22" s="4">
        <f t="shared" si="3"/>
        <v>4.9666666666666665E-2</v>
      </c>
      <c r="V22" s="4">
        <f t="shared" si="3"/>
        <v>101</v>
      </c>
      <c r="W22" s="4">
        <f t="shared" si="3"/>
        <v>406</v>
      </c>
      <c r="X22" s="4">
        <f t="shared" si="3"/>
        <v>56.196666666666665</v>
      </c>
      <c r="Y22" s="4">
        <f t="shared" si="3"/>
        <v>543.5</v>
      </c>
      <c r="Z22" s="4">
        <f t="shared" si="3"/>
        <v>80</v>
      </c>
      <c r="AA22" s="4">
        <f t="shared" si="3"/>
        <v>11.365</v>
      </c>
      <c r="AB22" s="4">
        <f t="shared" si="3"/>
        <v>0.03</v>
      </c>
      <c r="AC22" s="4">
        <f t="shared" si="3"/>
        <v>98.399999999999991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1.2110601416388633E-4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9">
        <f>_xlfn.STDEV.S(L16:L21)/AVERAGE(L16:L21)</f>
        <v>4.1356635457217872E-4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53" t="s">
        <v>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N25" s="53" t="s">
        <v>1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</v>
      </c>
      <c r="C28" s="5">
        <v>105</v>
      </c>
      <c r="D28" s="4">
        <v>115.1</v>
      </c>
      <c r="E28" s="4">
        <v>109</v>
      </c>
      <c r="F28" s="4">
        <v>29</v>
      </c>
      <c r="G28" s="4">
        <v>22</v>
      </c>
      <c r="H28" s="5">
        <v>105</v>
      </c>
      <c r="I28" s="6">
        <v>4.6369999999999996</v>
      </c>
      <c r="J28" s="5">
        <v>14.49</v>
      </c>
      <c r="K28" s="5"/>
      <c r="L28" s="7">
        <v>0.28120000000000001</v>
      </c>
      <c r="N28" s="4">
        <v>114.3</v>
      </c>
      <c r="O28" s="4">
        <v>113.6</v>
      </c>
      <c r="P28" s="4">
        <v>26</v>
      </c>
      <c r="Q28" s="4">
        <v>26</v>
      </c>
      <c r="R28" s="4">
        <v>29</v>
      </c>
      <c r="S28" s="4"/>
      <c r="T28" s="4">
        <v>165.8</v>
      </c>
      <c r="U28" s="5">
        <v>4.9000000000000002E-2</v>
      </c>
      <c r="V28" s="4">
        <v>102</v>
      </c>
      <c r="W28" s="4">
        <v>406</v>
      </c>
      <c r="X28" s="4">
        <v>57.74</v>
      </c>
      <c r="Y28" s="4">
        <v>236</v>
      </c>
      <c r="Z28" s="4">
        <v>80</v>
      </c>
      <c r="AA28" s="4">
        <v>11.36</v>
      </c>
      <c r="AB28" s="5">
        <v>0.03</v>
      </c>
      <c r="AC28" s="4">
        <v>98.4</v>
      </c>
    </row>
    <row r="29" spans="1:29" x14ac:dyDescent="0.25">
      <c r="A29" t="s">
        <v>41</v>
      </c>
      <c r="B29" s="4">
        <v>1500</v>
      </c>
      <c r="C29" s="5">
        <v>105</v>
      </c>
      <c r="D29" s="4">
        <v>115</v>
      </c>
      <c r="E29" s="4">
        <v>109.1</v>
      </c>
      <c r="F29" s="4">
        <v>29</v>
      </c>
      <c r="G29" s="4">
        <v>22</v>
      </c>
      <c r="H29" s="5">
        <v>105</v>
      </c>
      <c r="I29" s="6">
        <v>4.6349999999999998</v>
      </c>
      <c r="J29" s="5">
        <v>14.49</v>
      </c>
      <c r="K29" s="5"/>
      <c r="L29" s="7">
        <v>0.28129999999999999</v>
      </c>
      <c r="N29" s="4">
        <v>114.3</v>
      </c>
      <c r="O29" s="4">
        <v>114.1</v>
      </c>
      <c r="P29" s="4">
        <v>26.1</v>
      </c>
      <c r="Q29" s="4">
        <v>26</v>
      </c>
      <c r="R29" s="4">
        <v>29</v>
      </c>
      <c r="S29" s="4"/>
      <c r="T29" s="4">
        <v>165.9</v>
      </c>
      <c r="U29" s="5">
        <v>0.05</v>
      </c>
      <c r="V29" s="4">
        <v>102</v>
      </c>
      <c r="W29" s="4">
        <v>406</v>
      </c>
      <c r="X29" s="4">
        <v>57.82</v>
      </c>
      <c r="Y29" s="4">
        <v>236</v>
      </c>
      <c r="Z29" s="4">
        <v>80</v>
      </c>
      <c r="AA29" s="4">
        <v>11.37</v>
      </c>
      <c r="AB29" s="5">
        <v>0.04</v>
      </c>
      <c r="AC29" s="4">
        <v>98.4</v>
      </c>
    </row>
    <row r="30" spans="1:29" x14ac:dyDescent="0.25">
      <c r="A30" t="s">
        <v>42</v>
      </c>
      <c r="B30" s="4">
        <v>1500</v>
      </c>
      <c r="C30" s="5">
        <v>105</v>
      </c>
      <c r="D30" s="4">
        <v>115</v>
      </c>
      <c r="E30" s="4">
        <v>108.9</v>
      </c>
      <c r="F30" s="4">
        <v>29</v>
      </c>
      <c r="G30" s="4">
        <v>22</v>
      </c>
      <c r="H30" s="5">
        <v>105.01</v>
      </c>
      <c r="I30" s="6">
        <v>4.641</v>
      </c>
      <c r="J30" s="5">
        <v>14.49</v>
      </c>
      <c r="K30" s="5"/>
      <c r="L30" s="7">
        <v>0.28110000000000002</v>
      </c>
      <c r="N30" s="4">
        <v>114.2</v>
      </c>
      <c r="O30" s="4">
        <v>114.2</v>
      </c>
      <c r="P30" s="4">
        <v>26</v>
      </c>
      <c r="Q30" s="4">
        <v>26</v>
      </c>
      <c r="R30" s="4">
        <v>29</v>
      </c>
      <c r="S30" s="4"/>
      <c r="T30" s="4">
        <v>164.8</v>
      </c>
      <c r="U30" s="5">
        <v>4.9000000000000002E-2</v>
      </c>
      <c r="V30" s="4">
        <v>102</v>
      </c>
      <c r="W30" s="4">
        <v>406</v>
      </c>
      <c r="X30" s="4">
        <v>57.81</v>
      </c>
      <c r="Y30" s="4">
        <v>237</v>
      </c>
      <c r="Z30" s="4">
        <v>80</v>
      </c>
      <c r="AA30" s="4">
        <v>11.39</v>
      </c>
      <c r="AB30" s="5">
        <v>0.04</v>
      </c>
      <c r="AC30" s="4">
        <v>98.4</v>
      </c>
    </row>
    <row r="31" spans="1:29" x14ac:dyDescent="0.25">
      <c r="A31" t="s">
        <v>43</v>
      </c>
      <c r="B31" s="4">
        <v>1500</v>
      </c>
      <c r="C31" s="5">
        <v>105</v>
      </c>
      <c r="D31" s="4">
        <v>115</v>
      </c>
      <c r="E31" s="4">
        <v>109</v>
      </c>
      <c r="F31" s="4">
        <v>29</v>
      </c>
      <c r="G31" s="4">
        <v>22</v>
      </c>
      <c r="H31" s="5">
        <v>104.99</v>
      </c>
      <c r="I31" s="6">
        <v>4.6369999999999996</v>
      </c>
      <c r="J31" s="5">
        <v>14.49</v>
      </c>
      <c r="K31" s="5"/>
      <c r="L31" s="7">
        <v>0.28120000000000001</v>
      </c>
      <c r="N31" s="4">
        <v>114.3</v>
      </c>
      <c r="O31" s="4">
        <v>113.7</v>
      </c>
      <c r="P31" s="4">
        <v>26</v>
      </c>
      <c r="Q31" s="4">
        <v>27</v>
      </c>
      <c r="R31" s="4">
        <v>29</v>
      </c>
      <c r="S31" s="4"/>
      <c r="T31" s="4">
        <v>164.7</v>
      </c>
      <c r="U31" s="5">
        <v>4.9000000000000002E-2</v>
      </c>
      <c r="V31" s="4">
        <v>102</v>
      </c>
      <c r="W31" s="4">
        <v>406</v>
      </c>
      <c r="X31" s="4">
        <v>57.79</v>
      </c>
      <c r="Y31" s="4">
        <v>236</v>
      </c>
      <c r="Z31" s="4">
        <v>80</v>
      </c>
      <c r="AA31" s="4">
        <v>11.39</v>
      </c>
      <c r="AB31" s="5">
        <v>0.04</v>
      </c>
      <c r="AC31" s="4">
        <v>98.4</v>
      </c>
    </row>
    <row r="32" spans="1:29" x14ac:dyDescent="0.25">
      <c r="A32" t="s">
        <v>44</v>
      </c>
      <c r="B32" s="4">
        <v>1500</v>
      </c>
      <c r="C32" s="5">
        <v>105</v>
      </c>
      <c r="D32" s="4">
        <v>115</v>
      </c>
      <c r="E32" s="4">
        <v>109.1</v>
      </c>
      <c r="F32" s="4">
        <v>29</v>
      </c>
      <c r="G32" s="4">
        <v>22</v>
      </c>
      <c r="H32" s="5">
        <v>105</v>
      </c>
      <c r="I32" s="6">
        <v>4.6390000000000002</v>
      </c>
      <c r="J32" s="5">
        <v>14.49</v>
      </c>
      <c r="K32" s="5"/>
      <c r="L32" s="7">
        <v>0.28129999999999999</v>
      </c>
      <c r="N32" s="4">
        <v>114.3</v>
      </c>
      <c r="O32" s="4">
        <v>113.7</v>
      </c>
      <c r="P32" s="4">
        <v>26</v>
      </c>
      <c r="Q32" s="4">
        <v>26</v>
      </c>
      <c r="R32" s="4">
        <v>29</v>
      </c>
      <c r="S32" s="4"/>
      <c r="T32" s="4">
        <v>164.6</v>
      </c>
      <c r="U32" s="5">
        <v>4.8000000000000001E-2</v>
      </c>
      <c r="V32" s="4">
        <v>102</v>
      </c>
      <c r="W32" s="4">
        <v>406</v>
      </c>
      <c r="X32" s="4">
        <v>57.82</v>
      </c>
      <c r="Y32" s="4">
        <v>236</v>
      </c>
      <c r="Z32" s="4">
        <v>80</v>
      </c>
      <c r="AA32" s="4">
        <v>11.36</v>
      </c>
      <c r="AB32" s="5">
        <v>0.04</v>
      </c>
      <c r="AC32" s="4">
        <v>98.4</v>
      </c>
    </row>
    <row r="33" spans="1:29" x14ac:dyDescent="0.25">
      <c r="A33" t="s">
        <v>45</v>
      </c>
      <c r="B33" s="4">
        <v>1500</v>
      </c>
      <c r="C33" s="5">
        <v>105</v>
      </c>
      <c r="D33" s="4">
        <v>115</v>
      </c>
      <c r="E33" s="4">
        <v>108.9</v>
      </c>
      <c r="F33" s="4">
        <v>29</v>
      </c>
      <c r="G33" s="4">
        <v>22</v>
      </c>
      <c r="H33" s="5">
        <v>105</v>
      </c>
      <c r="I33" s="6">
        <v>4.6360000000000001</v>
      </c>
      <c r="J33" s="5">
        <v>14.49</v>
      </c>
      <c r="K33" s="5"/>
      <c r="L33" s="7">
        <v>0.28110000000000002</v>
      </c>
      <c r="N33" s="4">
        <v>114.2</v>
      </c>
      <c r="O33" s="4">
        <v>114.3</v>
      </c>
      <c r="P33" s="4">
        <v>26</v>
      </c>
      <c r="Q33" s="4">
        <v>26</v>
      </c>
      <c r="R33" s="4">
        <v>29</v>
      </c>
      <c r="S33" s="4"/>
      <c r="T33" s="4">
        <v>166.3</v>
      </c>
      <c r="U33" s="5">
        <v>0.05</v>
      </c>
      <c r="V33" s="4">
        <v>102</v>
      </c>
      <c r="W33" s="4">
        <v>406</v>
      </c>
      <c r="X33" s="4">
        <v>58.04</v>
      </c>
      <c r="Y33" s="4">
        <v>236</v>
      </c>
      <c r="Z33" s="4">
        <v>80</v>
      </c>
      <c r="AA33" s="4">
        <v>11.39</v>
      </c>
      <c r="AB33" s="5">
        <v>0.04</v>
      </c>
      <c r="AC33" s="4">
        <v>98.4</v>
      </c>
    </row>
    <row r="34" spans="1:29" x14ac:dyDescent="0.25">
      <c r="A34" s="3" t="s">
        <v>46</v>
      </c>
      <c r="B34" s="4">
        <f>AVERAGE(B28:B33)</f>
        <v>1500</v>
      </c>
      <c r="C34" s="4">
        <f t="shared" ref="C34:L34" si="4">AVERAGE(C28:C33)</f>
        <v>105</v>
      </c>
      <c r="D34" s="4">
        <f t="shared" si="4"/>
        <v>115.01666666666667</v>
      </c>
      <c r="E34" s="4">
        <f t="shared" si="4"/>
        <v>109</v>
      </c>
      <c r="F34" s="4">
        <f t="shared" si="4"/>
        <v>29</v>
      </c>
      <c r="G34" s="4">
        <f t="shared" si="4"/>
        <v>22</v>
      </c>
      <c r="H34" s="4">
        <f t="shared" si="4"/>
        <v>105</v>
      </c>
      <c r="I34" s="4">
        <f t="shared" si="4"/>
        <v>4.6374999999999993</v>
      </c>
      <c r="J34" s="4">
        <f t="shared" si="4"/>
        <v>14.49</v>
      </c>
      <c r="K34" s="5">
        <f>MAX(J28:J33)-MIN(J28:J33)</f>
        <v>0</v>
      </c>
      <c r="L34" s="7">
        <f t="shared" si="4"/>
        <v>0.28119999999999995</v>
      </c>
      <c r="N34" s="4">
        <f>AVERAGE(N28:N33)</f>
        <v>114.26666666666667</v>
      </c>
      <c r="O34" s="4">
        <f t="shared" ref="O34:AC34" si="5">AVERAGE(O28:O33)</f>
        <v>113.93333333333332</v>
      </c>
      <c r="P34" s="4">
        <f t="shared" si="5"/>
        <v>26.016666666666666</v>
      </c>
      <c r="Q34" s="4">
        <f t="shared" si="5"/>
        <v>26.166666666666668</v>
      </c>
      <c r="R34" s="4">
        <f t="shared" si="5"/>
        <v>29</v>
      </c>
      <c r="S34" s="5">
        <f>MAX(R28:R33)-MIN(R28:R33)</f>
        <v>0</v>
      </c>
      <c r="T34" s="4">
        <f t="shared" si="5"/>
        <v>165.35000000000002</v>
      </c>
      <c r="U34" s="4">
        <f t="shared" si="5"/>
        <v>4.9166666666666664E-2</v>
      </c>
      <c r="V34" s="4">
        <f t="shared" si="5"/>
        <v>102</v>
      </c>
      <c r="W34" s="4">
        <f t="shared" si="5"/>
        <v>406</v>
      </c>
      <c r="X34" s="4">
        <f t="shared" si="5"/>
        <v>57.836666666666673</v>
      </c>
      <c r="Y34" s="4">
        <f t="shared" si="5"/>
        <v>236.16666666666666</v>
      </c>
      <c r="Z34" s="4">
        <f t="shared" si="5"/>
        <v>80</v>
      </c>
      <c r="AA34" s="4">
        <f t="shared" si="5"/>
        <v>11.376666666666665</v>
      </c>
      <c r="AB34" s="4">
        <f t="shared" si="5"/>
        <v>3.8333333333333337E-2</v>
      </c>
      <c r="AC34" s="4">
        <f t="shared" si="5"/>
        <v>98.399999999999991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8.9442719099981738E-5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9">
        <f>_xlfn.STDEV.S(L28:L33)/AVERAGE(L28:L33)</f>
        <v>3.1807510348499913E-4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53" t="s">
        <v>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N37" s="53" t="s">
        <v>1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695</v>
      </c>
      <c r="C40" s="5">
        <v>20</v>
      </c>
      <c r="D40" s="4">
        <v>115</v>
      </c>
      <c r="E40" s="4">
        <v>109</v>
      </c>
      <c r="F40" s="4">
        <v>29</v>
      </c>
      <c r="G40" s="4">
        <v>22</v>
      </c>
      <c r="H40" s="5">
        <v>104</v>
      </c>
      <c r="I40" s="6">
        <v>1.02</v>
      </c>
      <c r="J40" s="5">
        <v>14.49</v>
      </c>
      <c r="K40" s="5"/>
      <c r="L40" s="7">
        <v>0.69930000000000003</v>
      </c>
      <c r="N40" s="4">
        <v>118</v>
      </c>
      <c r="O40" s="4">
        <v>111.9</v>
      </c>
      <c r="P40" s="4">
        <v>26</v>
      </c>
      <c r="Q40" s="4">
        <v>28</v>
      </c>
      <c r="R40" s="4">
        <v>29</v>
      </c>
      <c r="S40" s="4"/>
      <c r="T40" s="4">
        <v>171.9</v>
      </c>
      <c r="U40" s="5">
        <v>0.05</v>
      </c>
      <c r="V40" s="4">
        <v>106</v>
      </c>
      <c r="W40" s="4">
        <v>407</v>
      </c>
      <c r="X40" s="4">
        <v>34.42</v>
      </c>
      <c r="Y40" s="4">
        <v>114</v>
      </c>
      <c r="Z40" s="4">
        <v>80</v>
      </c>
      <c r="AA40" s="4">
        <v>11.4</v>
      </c>
      <c r="AB40" s="5">
        <v>0</v>
      </c>
      <c r="AC40" s="4">
        <v>98.5</v>
      </c>
    </row>
    <row r="41" spans="1:29" x14ac:dyDescent="0.25">
      <c r="A41" t="s">
        <v>41</v>
      </c>
      <c r="B41" s="4">
        <v>695</v>
      </c>
      <c r="C41" s="5">
        <v>20</v>
      </c>
      <c r="D41" s="4">
        <v>115</v>
      </c>
      <c r="E41" s="4">
        <v>109.2</v>
      </c>
      <c r="F41" s="4">
        <v>29</v>
      </c>
      <c r="G41" s="4">
        <v>22</v>
      </c>
      <c r="H41" s="5">
        <v>104</v>
      </c>
      <c r="I41" s="6">
        <v>1.0169999999999999</v>
      </c>
      <c r="J41" s="5">
        <v>14.48</v>
      </c>
      <c r="K41" s="5"/>
      <c r="L41" s="7">
        <v>0.69589999999999996</v>
      </c>
      <c r="N41" s="4">
        <v>118.5</v>
      </c>
      <c r="O41" s="4">
        <v>110.8</v>
      </c>
      <c r="P41" s="4">
        <v>26</v>
      </c>
      <c r="Q41" s="4">
        <v>28</v>
      </c>
      <c r="R41" s="4">
        <v>29</v>
      </c>
      <c r="S41" s="4"/>
      <c r="T41" s="4">
        <v>171.9</v>
      </c>
      <c r="U41" s="5">
        <v>5.0999999999999997E-2</v>
      </c>
      <c r="V41" s="4">
        <v>106</v>
      </c>
      <c r="W41" s="4">
        <v>407</v>
      </c>
      <c r="X41" s="4">
        <v>33.64</v>
      </c>
      <c r="Y41" s="4">
        <v>117</v>
      </c>
      <c r="Z41" s="4">
        <v>80</v>
      </c>
      <c r="AA41" s="4">
        <v>11.37</v>
      </c>
      <c r="AB41" s="5">
        <v>0</v>
      </c>
      <c r="AC41" s="4">
        <v>98.6</v>
      </c>
    </row>
    <row r="42" spans="1:29" x14ac:dyDescent="0.25">
      <c r="A42" t="s">
        <v>42</v>
      </c>
      <c r="B42" s="4">
        <v>695</v>
      </c>
      <c r="C42" s="5">
        <v>20</v>
      </c>
      <c r="D42" s="4">
        <v>114.9</v>
      </c>
      <c r="E42" s="4">
        <v>108.6</v>
      </c>
      <c r="F42" s="4">
        <v>29</v>
      </c>
      <c r="G42" s="4">
        <v>22</v>
      </c>
      <c r="H42" s="5">
        <v>104</v>
      </c>
      <c r="I42" s="6">
        <v>1.0149999999999999</v>
      </c>
      <c r="J42" s="5">
        <v>14.49</v>
      </c>
      <c r="K42" s="5"/>
      <c r="L42" s="7">
        <v>0.69720000000000004</v>
      </c>
      <c r="N42" s="4">
        <v>118.3</v>
      </c>
      <c r="O42" s="4">
        <v>111.4</v>
      </c>
      <c r="P42" s="4">
        <v>26</v>
      </c>
      <c r="Q42" s="4">
        <v>28</v>
      </c>
      <c r="R42" s="4">
        <v>29</v>
      </c>
      <c r="S42" s="4"/>
      <c r="T42" s="4">
        <v>173.3</v>
      </c>
      <c r="U42" s="5">
        <v>0.05</v>
      </c>
      <c r="V42" s="4">
        <v>106</v>
      </c>
      <c r="W42" s="4">
        <v>407</v>
      </c>
      <c r="X42" s="4">
        <v>34.4</v>
      </c>
      <c r="Y42" s="4">
        <v>119</v>
      </c>
      <c r="Z42" s="4">
        <v>80</v>
      </c>
      <c r="AA42" s="4">
        <v>11.37</v>
      </c>
      <c r="AB42" s="5">
        <v>0</v>
      </c>
      <c r="AC42" s="4">
        <v>98.5</v>
      </c>
    </row>
    <row r="43" spans="1:29" x14ac:dyDescent="0.25">
      <c r="A43" t="s">
        <v>43</v>
      </c>
      <c r="B43" s="4">
        <v>695</v>
      </c>
      <c r="C43" s="5">
        <v>20</v>
      </c>
      <c r="D43" s="4">
        <v>115</v>
      </c>
      <c r="E43" s="4">
        <v>109.5</v>
      </c>
      <c r="F43" s="4">
        <v>29</v>
      </c>
      <c r="G43" s="4">
        <v>22</v>
      </c>
      <c r="H43" s="5">
        <v>104</v>
      </c>
      <c r="I43" s="6">
        <v>1.014</v>
      </c>
      <c r="J43" s="5">
        <v>14.49</v>
      </c>
      <c r="K43" s="5"/>
      <c r="L43" s="7">
        <v>0.69620000000000004</v>
      </c>
      <c r="N43" s="4">
        <v>117.6</v>
      </c>
      <c r="O43" s="4">
        <v>111.7</v>
      </c>
      <c r="P43" s="4">
        <v>26</v>
      </c>
      <c r="Q43" s="4">
        <v>28</v>
      </c>
      <c r="R43" s="4">
        <v>29</v>
      </c>
      <c r="S43" s="4"/>
      <c r="T43" s="4">
        <v>173.6</v>
      </c>
      <c r="U43" s="5">
        <v>0.05</v>
      </c>
      <c r="V43" s="4">
        <v>106</v>
      </c>
      <c r="W43" s="4">
        <v>407</v>
      </c>
      <c r="X43" s="4">
        <v>34.090000000000003</v>
      </c>
      <c r="Y43" s="4">
        <v>120</v>
      </c>
      <c r="Z43" s="4">
        <v>80</v>
      </c>
      <c r="AA43" s="4">
        <v>11.37</v>
      </c>
      <c r="AB43" s="5">
        <v>0</v>
      </c>
      <c r="AC43" s="4">
        <v>98.5</v>
      </c>
    </row>
    <row r="44" spans="1:29" x14ac:dyDescent="0.25">
      <c r="A44" t="s">
        <v>44</v>
      </c>
      <c r="B44" s="4">
        <v>695</v>
      </c>
      <c r="C44" s="5">
        <v>20</v>
      </c>
      <c r="D44" s="4">
        <v>115.1</v>
      </c>
      <c r="E44" s="4">
        <v>108.6</v>
      </c>
      <c r="F44" s="4">
        <v>29</v>
      </c>
      <c r="G44" s="4">
        <v>22</v>
      </c>
      <c r="H44" s="5">
        <v>104</v>
      </c>
      <c r="I44" s="6">
        <v>1.014</v>
      </c>
      <c r="J44" s="5">
        <v>14.49</v>
      </c>
      <c r="K44" s="5"/>
      <c r="L44" s="7">
        <v>0.6946</v>
      </c>
      <c r="N44" s="4">
        <v>118</v>
      </c>
      <c r="O44" s="4">
        <v>110.8</v>
      </c>
      <c r="P44" s="4">
        <v>26</v>
      </c>
      <c r="Q44" s="4">
        <v>28</v>
      </c>
      <c r="R44" s="4">
        <v>29</v>
      </c>
      <c r="S44" s="4"/>
      <c r="T44" s="4">
        <v>171.7</v>
      </c>
      <c r="U44" s="5">
        <v>0.05</v>
      </c>
      <c r="V44" s="4">
        <v>106</v>
      </c>
      <c r="W44" s="4">
        <v>407</v>
      </c>
      <c r="X44" s="4">
        <v>34.5</v>
      </c>
      <c r="Y44" s="4">
        <v>118</v>
      </c>
      <c r="Z44" s="4">
        <v>80</v>
      </c>
      <c r="AA44" s="4">
        <v>11.36</v>
      </c>
      <c r="AB44" s="5">
        <v>0</v>
      </c>
      <c r="AC44" s="4">
        <v>98.5</v>
      </c>
    </row>
    <row r="45" spans="1:29" x14ac:dyDescent="0.25">
      <c r="A45" t="s">
        <v>45</v>
      </c>
      <c r="B45" s="4">
        <v>695</v>
      </c>
      <c r="C45" s="5">
        <v>20</v>
      </c>
      <c r="D45" s="4">
        <v>115</v>
      </c>
      <c r="E45" s="4">
        <v>109</v>
      </c>
      <c r="F45" s="4">
        <v>29</v>
      </c>
      <c r="G45" s="4">
        <v>22</v>
      </c>
      <c r="H45" s="5">
        <v>104</v>
      </c>
      <c r="I45" s="6">
        <v>1.014</v>
      </c>
      <c r="J45" s="5">
        <v>14.49</v>
      </c>
      <c r="K45" s="5"/>
      <c r="L45" s="7">
        <v>0.69830000000000003</v>
      </c>
      <c r="N45" s="4">
        <v>117.9</v>
      </c>
      <c r="O45" s="4">
        <v>111.7</v>
      </c>
      <c r="P45" s="4">
        <v>26</v>
      </c>
      <c r="Q45" s="4">
        <v>28</v>
      </c>
      <c r="R45" s="4">
        <v>29</v>
      </c>
      <c r="S45" s="4"/>
      <c r="T45" s="4">
        <v>170.9</v>
      </c>
      <c r="U45" s="5">
        <v>0.05</v>
      </c>
      <c r="V45" s="4">
        <v>106</v>
      </c>
      <c r="W45" s="4">
        <v>407</v>
      </c>
      <c r="X45" s="4">
        <v>34.1</v>
      </c>
      <c r="Y45" s="4">
        <v>119</v>
      </c>
      <c r="Z45" s="4">
        <v>80</v>
      </c>
      <c r="AA45" s="4">
        <v>11.37</v>
      </c>
      <c r="AB45" s="5">
        <v>0</v>
      </c>
      <c r="AC45" s="4">
        <v>98.6</v>
      </c>
    </row>
    <row r="46" spans="1:29" x14ac:dyDescent="0.25">
      <c r="A46" s="3" t="s">
        <v>46</v>
      </c>
      <c r="B46" s="4">
        <f>AVERAGE(B40:B45)</f>
        <v>695</v>
      </c>
      <c r="C46" s="4">
        <f t="shared" ref="C46:L46" si="6">AVERAGE(C40:C45)</f>
        <v>20</v>
      </c>
      <c r="D46" s="4">
        <f t="shared" si="6"/>
        <v>115</v>
      </c>
      <c r="E46" s="4">
        <f t="shared" si="6"/>
        <v>108.98333333333333</v>
      </c>
      <c r="F46" s="4">
        <f t="shared" si="6"/>
        <v>29</v>
      </c>
      <c r="G46" s="4">
        <f t="shared" si="6"/>
        <v>22</v>
      </c>
      <c r="H46" s="4">
        <f t="shared" si="6"/>
        <v>104</v>
      </c>
      <c r="I46" s="4">
        <f t="shared" si="6"/>
        <v>1.0156666666666667</v>
      </c>
      <c r="J46" s="4">
        <f t="shared" si="6"/>
        <v>14.488333333333332</v>
      </c>
      <c r="K46" s="5">
        <f>MAX(J40:J45)-MIN(J40:J45)</f>
        <v>9.9999999999997868E-3</v>
      </c>
      <c r="L46" s="7">
        <f t="shared" si="6"/>
        <v>0.69691666666666663</v>
      </c>
      <c r="N46" s="4">
        <f>AVERAGE(N40:N45)</f>
        <v>118.05</v>
      </c>
      <c r="O46" s="4">
        <f t="shared" ref="O46:AC46" si="7">AVERAGE(O40:O45)</f>
        <v>111.38333333333334</v>
      </c>
      <c r="P46" s="4">
        <f t="shared" si="7"/>
        <v>26</v>
      </c>
      <c r="Q46" s="4">
        <f t="shared" si="7"/>
        <v>28</v>
      </c>
      <c r="R46" s="4">
        <f t="shared" si="7"/>
        <v>29</v>
      </c>
      <c r="S46" s="5">
        <f>MAX(R40:R45)-MIN(R40:R45)</f>
        <v>0</v>
      </c>
      <c r="T46" s="4">
        <f t="shared" si="7"/>
        <v>172.2166666666667</v>
      </c>
      <c r="U46" s="4">
        <f t="shared" si="7"/>
        <v>5.0166666666666665E-2</v>
      </c>
      <c r="V46" s="4">
        <f t="shared" si="7"/>
        <v>106</v>
      </c>
      <c r="W46" s="4">
        <f t="shared" si="7"/>
        <v>407</v>
      </c>
      <c r="X46" s="4">
        <f t="shared" si="7"/>
        <v>34.19166666666667</v>
      </c>
      <c r="Y46" s="4">
        <f t="shared" si="7"/>
        <v>117.83333333333333</v>
      </c>
      <c r="Z46" s="4">
        <f t="shared" si="7"/>
        <v>80</v>
      </c>
      <c r="AA46" s="4">
        <f t="shared" si="7"/>
        <v>11.373333333333333</v>
      </c>
      <c r="AB46" s="4">
        <f t="shared" si="7"/>
        <v>0</v>
      </c>
      <c r="AC46" s="4">
        <f t="shared" si="7"/>
        <v>98.533333333333346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1.7081178725915631E-3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9">
        <f>_xlfn.STDEV.S(L40:L45)/AVERAGE(L40:L45)</f>
        <v>2.4509643036109961E-3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53" t="s">
        <v>0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N49" s="53" t="s">
        <v>1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</v>
      </c>
      <c r="C52" s="5">
        <v>20</v>
      </c>
      <c r="D52" s="4">
        <v>35</v>
      </c>
      <c r="E52" s="4">
        <v>35</v>
      </c>
      <c r="F52" s="4">
        <v>29</v>
      </c>
      <c r="G52" s="4">
        <v>22</v>
      </c>
      <c r="H52" s="5">
        <v>104.01</v>
      </c>
      <c r="I52" s="6">
        <v>1.2390000000000001</v>
      </c>
      <c r="J52" s="5">
        <v>14.5</v>
      </c>
      <c r="K52" s="5"/>
      <c r="L52" s="7">
        <v>0.85289999999999999</v>
      </c>
      <c r="N52" s="4">
        <v>33.5</v>
      </c>
      <c r="O52" s="4">
        <v>37.4</v>
      </c>
      <c r="P52" s="4">
        <v>26</v>
      </c>
      <c r="Q52" s="4">
        <v>26</v>
      </c>
      <c r="R52" s="4">
        <v>29</v>
      </c>
      <c r="T52" s="4">
        <v>53.8</v>
      </c>
      <c r="U52" s="5">
        <v>0.05</v>
      </c>
      <c r="V52" s="4">
        <v>105</v>
      </c>
      <c r="W52" s="4">
        <v>408</v>
      </c>
      <c r="X52" s="4">
        <v>34.93</v>
      </c>
      <c r="Y52" s="4">
        <v>524</v>
      </c>
      <c r="Z52" s="4">
        <v>80</v>
      </c>
      <c r="AA52" s="4">
        <v>11.38</v>
      </c>
      <c r="AB52" s="5">
        <v>0</v>
      </c>
      <c r="AC52" s="4">
        <v>98.6</v>
      </c>
    </row>
    <row r="53" spans="1:29" x14ac:dyDescent="0.25">
      <c r="A53" t="s">
        <v>41</v>
      </c>
      <c r="B53" s="4">
        <v>695</v>
      </c>
      <c r="C53" s="5">
        <v>20</v>
      </c>
      <c r="D53" s="4">
        <v>35.1</v>
      </c>
      <c r="E53" s="4">
        <v>35</v>
      </c>
      <c r="F53" s="4">
        <v>29</v>
      </c>
      <c r="G53" s="4">
        <v>22</v>
      </c>
      <c r="H53" s="5">
        <v>103.99</v>
      </c>
      <c r="I53" s="6">
        <v>1.2430000000000001</v>
      </c>
      <c r="J53" s="5">
        <v>14.5</v>
      </c>
      <c r="K53" s="5"/>
      <c r="L53" s="7">
        <v>0.85389999999999999</v>
      </c>
      <c r="N53" s="4">
        <v>33.6</v>
      </c>
      <c r="O53" s="4">
        <v>37.5</v>
      </c>
      <c r="P53" s="4">
        <v>26</v>
      </c>
      <c r="Q53" s="4">
        <v>26</v>
      </c>
      <c r="R53" s="4">
        <v>29</v>
      </c>
      <c r="T53" s="4">
        <v>51.7</v>
      </c>
      <c r="U53" s="5">
        <v>0.05</v>
      </c>
      <c r="V53" s="4">
        <v>105</v>
      </c>
      <c r="W53" s="4">
        <v>408</v>
      </c>
      <c r="X53" s="4">
        <v>35.29</v>
      </c>
      <c r="Y53" s="4">
        <v>524</v>
      </c>
      <c r="Z53" s="4">
        <v>80</v>
      </c>
      <c r="AA53" s="4">
        <v>11.44</v>
      </c>
      <c r="AB53" s="5">
        <v>0</v>
      </c>
      <c r="AC53" s="4">
        <v>98.6</v>
      </c>
    </row>
    <row r="54" spans="1:29" x14ac:dyDescent="0.25">
      <c r="A54" t="s">
        <v>42</v>
      </c>
      <c r="B54" s="4">
        <v>695</v>
      </c>
      <c r="C54" s="5">
        <v>20</v>
      </c>
      <c r="D54" s="4">
        <v>35.1</v>
      </c>
      <c r="E54" s="4">
        <v>35.1</v>
      </c>
      <c r="F54" s="4">
        <v>29</v>
      </c>
      <c r="G54" s="4">
        <v>22</v>
      </c>
      <c r="H54" s="5">
        <v>104</v>
      </c>
      <c r="I54" s="6">
        <v>1.2430000000000001</v>
      </c>
      <c r="J54" s="5">
        <v>14.5</v>
      </c>
      <c r="K54" s="5"/>
      <c r="L54" s="7">
        <v>0.85229999999999995</v>
      </c>
      <c r="N54" s="4">
        <v>33.4</v>
      </c>
      <c r="O54" s="4">
        <v>37.5</v>
      </c>
      <c r="P54" s="4">
        <v>26.1</v>
      </c>
      <c r="Q54" s="4">
        <v>26</v>
      </c>
      <c r="R54" s="4">
        <v>29</v>
      </c>
      <c r="T54" s="4">
        <v>49</v>
      </c>
      <c r="U54" s="5">
        <v>0.05</v>
      </c>
      <c r="V54" s="4">
        <v>105</v>
      </c>
      <c r="W54" s="4">
        <v>407</v>
      </c>
      <c r="X54" s="4">
        <v>34.49</v>
      </c>
      <c r="Y54" s="4">
        <v>525</v>
      </c>
      <c r="Z54" s="4">
        <v>80</v>
      </c>
      <c r="AA54" s="4">
        <v>11.46</v>
      </c>
      <c r="AB54" s="5">
        <v>0</v>
      </c>
      <c r="AC54" s="4">
        <v>98.6</v>
      </c>
    </row>
    <row r="55" spans="1:29" x14ac:dyDescent="0.25">
      <c r="A55" t="s">
        <v>43</v>
      </c>
      <c r="B55" s="4">
        <v>695</v>
      </c>
      <c r="C55" s="5">
        <v>20</v>
      </c>
      <c r="D55" s="4">
        <v>35</v>
      </c>
      <c r="E55" s="4">
        <v>35.1</v>
      </c>
      <c r="F55" s="4">
        <v>29</v>
      </c>
      <c r="G55" s="4">
        <v>22</v>
      </c>
      <c r="H55" s="5">
        <v>104</v>
      </c>
      <c r="I55" s="6">
        <v>1.2410000000000001</v>
      </c>
      <c r="J55" s="5">
        <v>14.5</v>
      </c>
      <c r="K55" s="5"/>
      <c r="L55" s="7">
        <v>0.85189999999999999</v>
      </c>
      <c r="N55" s="4">
        <v>33.200000000000003</v>
      </c>
      <c r="O55" s="4">
        <v>37.5</v>
      </c>
      <c r="P55" s="4">
        <v>26</v>
      </c>
      <c r="Q55" s="4">
        <v>26</v>
      </c>
      <c r="R55" s="4">
        <v>29</v>
      </c>
      <c r="T55" s="4">
        <v>49.6</v>
      </c>
      <c r="U55" s="5">
        <v>0.05</v>
      </c>
      <c r="V55" s="4">
        <v>105</v>
      </c>
      <c r="W55" s="4">
        <v>408</v>
      </c>
      <c r="X55" s="4">
        <v>34.76</v>
      </c>
      <c r="Y55" s="4">
        <v>525</v>
      </c>
      <c r="Z55" s="4">
        <v>80</v>
      </c>
      <c r="AA55" s="4">
        <v>11.48</v>
      </c>
      <c r="AB55" s="5">
        <v>0</v>
      </c>
      <c r="AC55" s="4">
        <v>98.6</v>
      </c>
    </row>
    <row r="56" spans="1:29" x14ac:dyDescent="0.25">
      <c r="A56" t="s">
        <v>44</v>
      </c>
      <c r="B56" s="4">
        <v>695</v>
      </c>
      <c r="C56" s="5">
        <v>20</v>
      </c>
      <c r="D56" s="4">
        <v>34.9</v>
      </c>
      <c r="E56" s="4">
        <v>35.1</v>
      </c>
      <c r="F56" s="4">
        <v>29</v>
      </c>
      <c r="G56" s="4">
        <v>22</v>
      </c>
      <c r="H56" s="5">
        <v>104.01</v>
      </c>
      <c r="I56" s="6">
        <v>1.238</v>
      </c>
      <c r="J56" s="5">
        <v>14.5</v>
      </c>
      <c r="K56" s="5"/>
      <c r="L56" s="7">
        <v>0.85129999999999995</v>
      </c>
      <c r="N56" s="4">
        <v>33.4</v>
      </c>
      <c r="O56" s="4">
        <v>37.5</v>
      </c>
      <c r="P56" s="4">
        <v>25.9</v>
      </c>
      <c r="Q56" s="4">
        <v>27</v>
      </c>
      <c r="R56" s="4">
        <v>29</v>
      </c>
      <c r="T56" s="4">
        <v>51.9</v>
      </c>
      <c r="U56" s="5">
        <v>0.05</v>
      </c>
      <c r="V56" s="4">
        <v>105</v>
      </c>
      <c r="W56" s="4">
        <v>407</v>
      </c>
      <c r="X56" s="4">
        <v>35.26</v>
      </c>
      <c r="Y56" s="4">
        <v>525</v>
      </c>
      <c r="Z56" s="4">
        <v>80</v>
      </c>
      <c r="AA56" s="4">
        <v>11.55</v>
      </c>
      <c r="AB56" s="5">
        <v>0</v>
      </c>
      <c r="AC56" s="4">
        <v>98.6</v>
      </c>
    </row>
    <row r="57" spans="1:29" x14ac:dyDescent="0.25">
      <c r="A57" t="s">
        <v>45</v>
      </c>
      <c r="B57" s="4">
        <v>695</v>
      </c>
      <c r="C57" s="5">
        <v>20</v>
      </c>
      <c r="D57" s="4">
        <v>35</v>
      </c>
      <c r="E57" s="4">
        <v>35.1</v>
      </c>
      <c r="F57" s="4">
        <v>29</v>
      </c>
      <c r="G57" s="4">
        <v>22</v>
      </c>
      <c r="H57" s="5">
        <v>104</v>
      </c>
      <c r="I57" s="6">
        <v>1.24</v>
      </c>
      <c r="J57" s="5">
        <v>14.49</v>
      </c>
      <c r="K57" s="5"/>
      <c r="L57" s="7">
        <v>0.84909999999999997</v>
      </c>
      <c r="N57" s="4">
        <v>33.5</v>
      </c>
      <c r="O57" s="4">
        <v>37.5</v>
      </c>
      <c r="P57" s="4">
        <v>26</v>
      </c>
      <c r="Q57" s="4">
        <v>27</v>
      </c>
      <c r="R57" s="4">
        <v>29</v>
      </c>
      <c r="T57" s="4">
        <v>52.6</v>
      </c>
      <c r="U57" s="5">
        <v>0.05</v>
      </c>
      <c r="V57" s="4">
        <v>105</v>
      </c>
      <c r="W57" s="4">
        <v>407</v>
      </c>
      <c r="X57" s="4">
        <v>34.799999999999997</v>
      </c>
      <c r="Y57" s="4">
        <v>525</v>
      </c>
      <c r="Z57" s="4">
        <v>80</v>
      </c>
      <c r="AA57" s="4">
        <v>11.69</v>
      </c>
      <c r="AB57" s="5">
        <v>0</v>
      </c>
      <c r="AC57" s="4">
        <v>98.6</v>
      </c>
    </row>
    <row r="58" spans="1:29" x14ac:dyDescent="0.25">
      <c r="A58" s="3" t="s">
        <v>46</v>
      </c>
      <c r="B58" s="4">
        <f>AVERAGE(B52:B57)</f>
        <v>695</v>
      </c>
      <c r="C58" s="4">
        <f t="shared" ref="C58:L58" si="8">AVERAGE(C52:C57)</f>
        <v>20</v>
      </c>
      <c r="D58" s="4">
        <f t="shared" si="8"/>
        <v>35.016666666666666</v>
      </c>
      <c r="E58" s="4">
        <f t="shared" si="8"/>
        <v>35.066666666666663</v>
      </c>
      <c r="F58" s="4">
        <f t="shared" si="8"/>
        <v>29</v>
      </c>
      <c r="G58" s="4">
        <f t="shared" si="8"/>
        <v>22</v>
      </c>
      <c r="H58" s="4">
        <f t="shared" si="8"/>
        <v>104.00166666666667</v>
      </c>
      <c r="I58" s="4">
        <f t="shared" si="8"/>
        <v>1.2406666666666668</v>
      </c>
      <c r="J58" s="4">
        <f t="shared" si="8"/>
        <v>14.498333333333333</v>
      </c>
      <c r="K58" s="5">
        <f>MAX(J52:J57)-MIN(J52:J57)</f>
        <v>9.9999999999997868E-3</v>
      </c>
      <c r="L58" s="7">
        <f t="shared" si="8"/>
        <v>0.85189999999999999</v>
      </c>
      <c r="N58" s="4">
        <f>AVERAGE(N52:N57)</f>
        <v>33.43333333333333</v>
      </c>
      <c r="O58" s="4">
        <f t="shared" ref="O58:AC58" si="9">AVERAGE(O52:O57)</f>
        <v>37.483333333333334</v>
      </c>
      <c r="P58" s="4">
        <f t="shared" si="9"/>
        <v>26</v>
      </c>
      <c r="Q58" s="4">
        <f t="shared" si="9"/>
        <v>26.333333333333332</v>
      </c>
      <c r="R58" s="4">
        <f t="shared" si="9"/>
        <v>29</v>
      </c>
      <c r="S58" s="5">
        <f>MAX(R52:R57)-MIN(R52:R57)</f>
        <v>0</v>
      </c>
      <c r="T58" s="4">
        <f t="shared" si="9"/>
        <v>51.433333333333337</v>
      </c>
      <c r="U58" s="4">
        <f t="shared" si="9"/>
        <v>4.9999999999999996E-2</v>
      </c>
      <c r="V58" s="4">
        <f t="shared" si="9"/>
        <v>105</v>
      </c>
      <c r="W58" s="4">
        <f t="shared" si="9"/>
        <v>407.5</v>
      </c>
      <c r="X58" s="4">
        <f t="shared" si="9"/>
        <v>34.92166666666666</v>
      </c>
      <c r="Y58" s="4">
        <f t="shared" si="9"/>
        <v>524.66666666666663</v>
      </c>
      <c r="Z58" s="4">
        <f t="shared" si="9"/>
        <v>80</v>
      </c>
      <c r="AA58" s="4">
        <f t="shared" si="9"/>
        <v>11.5</v>
      </c>
      <c r="AB58" s="4">
        <f t="shared" si="9"/>
        <v>0</v>
      </c>
      <c r="AC58" s="4">
        <f t="shared" si="9"/>
        <v>98.600000000000009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1.6346253393362143E-3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9">
        <f>_xlfn.STDEV.S(L52:L57)/AVERAGE(L52:L57)</f>
        <v>1.9187995531590731E-3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53" t="s">
        <v>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N61" s="53" t="s">
        <v>1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</v>
      </c>
      <c r="C64" s="5">
        <v>40</v>
      </c>
      <c r="D64" s="4">
        <v>115.2</v>
      </c>
      <c r="E64" s="4">
        <v>109.2</v>
      </c>
      <c r="F64" s="4">
        <v>29</v>
      </c>
      <c r="G64" s="4">
        <v>22</v>
      </c>
      <c r="H64" s="5">
        <v>104.01</v>
      </c>
      <c r="I64" s="6">
        <v>1.274</v>
      </c>
      <c r="J64" s="5">
        <v>14.47</v>
      </c>
      <c r="K64" s="5"/>
      <c r="L64" s="7">
        <v>0.43709999999999999</v>
      </c>
      <c r="N64" s="4">
        <v>117.3</v>
      </c>
      <c r="O64" s="4">
        <v>112.1</v>
      </c>
      <c r="P64" s="4">
        <v>26</v>
      </c>
      <c r="Q64" s="4">
        <v>30</v>
      </c>
      <c r="R64" s="4">
        <v>29</v>
      </c>
      <c r="T64" s="4">
        <v>170.7</v>
      </c>
      <c r="U64" s="5">
        <v>0.05</v>
      </c>
      <c r="V64" s="4">
        <v>105</v>
      </c>
      <c r="W64" s="4">
        <v>407</v>
      </c>
      <c r="X64" s="4">
        <v>40.83</v>
      </c>
      <c r="Y64" s="4">
        <v>113</v>
      </c>
      <c r="Z64" s="4">
        <v>80</v>
      </c>
      <c r="AA64" s="4">
        <v>11.47</v>
      </c>
      <c r="AB64" s="5">
        <v>0</v>
      </c>
      <c r="AC64" s="4">
        <v>98.5</v>
      </c>
    </row>
    <row r="65" spans="1:29" x14ac:dyDescent="0.25">
      <c r="A65" t="s">
        <v>41</v>
      </c>
      <c r="B65" s="4">
        <v>695</v>
      </c>
      <c r="C65" s="5">
        <v>40</v>
      </c>
      <c r="D65" s="4">
        <v>114.8</v>
      </c>
      <c r="E65" s="4">
        <v>109.1</v>
      </c>
      <c r="F65" s="4">
        <v>29</v>
      </c>
      <c r="G65" s="4">
        <v>22</v>
      </c>
      <c r="H65" s="5">
        <v>104</v>
      </c>
      <c r="I65" s="6">
        <v>1.276</v>
      </c>
      <c r="J65" s="5">
        <v>14.47</v>
      </c>
      <c r="K65" s="5"/>
      <c r="L65" s="7">
        <v>0.43730000000000002</v>
      </c>
      <c r="N65" s="4">
        <v>118</v>
      </c>
      <c r="O65" s="4">
        <v>111.2</v>
      </c>
      <c r="P65" s="4">
        <v>26</v>
      </c>
      <c r="Q65" s="4">
        <v>30</v>
      </c>
      <c r="R65" s="4">
        <v>29</v>
      </c>
      <c r="T65" s="4">
        <v>172.6</v>
      </c>
      <c r="U65" s="5">
        <v>0.05</v>
      </c>
      <c r="V65" s="4">
        <v>105</v>
      </c>
      <c r="W65" s="4">
        <v>407</v>
      </c>
      <c r="X65" s="4">
        <v>40.47</v>
      </c>
      <c r="Y65" s="4">
        <v>116</v>
      </c>
      <c r="Z65" s="4">
        <v>80</v>
      </c>
      <c r="AA65" s="4">
        <v>11.4</v>
      </c>
      <c r="AB65" s="5">
        <v>0</v>
      </c>
      <c r="AC65" s="4">
        <v>98.5</v>
      </c>
    </row>
    <row r="66" spans="1:29" x14ac:dyDescent="0.25">
      <c r="A66" t="s">
        <v>42</v>
      </c>
      <c r="B66" s="4">
        <v>695</v>
      </c>
      <c r="C66" s="5">
        <v>40</v>
      </c>
      <c r="D66" s="4">
        <v>115.2</v>
      </c>
      <c r="E66" s="4">
        <v>108.7</v>
      </c>
      <c r="F66" s="4">
        <v>29</v>
      </c>
      <c r="G66" s="4">
        <v>22</v>
      </c>
      <c r="H66" s="5">
        <v>104</v>
      </c>
      <c r="I66" s="6">
        <v>1.2749999999999999</v>
      </c>
      <c r="J66" s="5">
        <v>14.47</v>
      </c>
      <c r="K66" s="5"/>
      <c r="L66" s="7">
        <v>0.43969999999999998</v>
      </c>
      <c r="N66" s="4">
        <v>117.4</v>
      </c>
      <c r="O66" s="4">
        <v>111.5</v>
      </c>
      <c r="P66" s="4">
        <v>26</v>
      </c>
      <c r="Q66" s="4">
        <v>30</v>
      </c>
      <c r="R66" s="4">
        <v>29</v>
      </c>
      <c r="T66" s="4">
        <v>170.4</v>
      </c>
      <c r="U66" s="5">
        <v>0.05</v>
      </c>
      <c r="V66" s="4">
        <v>105</v>
      </c>
      <c r="W66" s="4">
        <v>407</v>
      </c>
      <c r="X66" s="4">
        <v>40.54</v>
      </c>
      <c r="Y66" s="4">
        <v>115</v>
      </c>
      <c r="Z66" s="4">
        <v>80</v>
      </c>
      <c r="AA66" s="4">
        <v>11.36</v>
      </c>
      <c r="AB66" s="5">
        <v>0</v>
      </c>
      <c r="AC66" s="4">
        <v>98.5</v>
      </c>
    </row>
    <row r="67" spans="1:29" x14ac:dyDescent="0.25">
      <c r="A67" t="s">
        <v>43</v>
      </c>
      <c r="B67" s="4">
        <v>695</v>
      </c>
      <c r="C67" s="5">
        <v>40</v>
      </c>
      <c r="D67" s="4">
        <v>114.9</v>
      </c>
      <c r="E67" s="4">
        <v>109.3</v>
      </c>
      <c r="F67" s="4">
        <v>29</v>
      </c>
      <c r="G67" s="4">
        <v>22</v>
      </c>
      <c r="H67" s="5">
        <v>103.99</v>
      </c>
      <c r="I67" s="6">
        <v>1.2749999999999999</v>
      </c>
      <c r="J67" s="5">
        <v>14.47</v>
      </c>
      <c r="K67" s="5"/>
      <c r="L67" s="7">
        <v>0.438</v>
      </c>
      <c r="N67" s="4">
        <v>117.7</v>
      </c>
      <c r="O67" s="4">
        <v>111.9</v>
      </c>
      <c r="P67" s="4">
        <v>26</v>
      </c>
      <c r="Q67" s="4">
        <v>30</v>
      </c>
      <c r="R67" s="4">
        <v>29</v>
      </c>
      <c r="T67" s="4">
        <v>171.9</v>
      </c>
      <c r="U67" s="5">
        <v>0.05</v>
      </c>
      <c r="V67" s="4">
        <v>105</v>
      </c>
      <c r="W67" s="4">
        <v>407</v>
      </c>
      <c r="X67" s="4">
        <v>40.090000000000003</v>
      </c>
      <c r="Y67" s="4">
        <v>116</v>
      </c>
      <c r="Z67" s="4">
        <v>80</v>
      </c>
      <c r="AA67" s="4">
        <v>11.36</v>
      </c>
      <c r="AB67" s="5">
        <v>0</v>
      </c>
      <c r="AC67" s="4">
        <v>98.5</v>
      </c>
    </row>
    <row r="68" spans="1:29" x14ac:dyDescent="0.25">
      <c r="A68" t="s">
        <v>44</v>
      </c>
      <c r="B68" s="4">
        <v>695</v>
      </c>
      <c r="C68" s="5">
        <v>40</v>
      </c>
      <c r="D68" s="4">
        <v>115</v>
      </c>
      <c r="E68" s="4">
        <v>109</v>
      </c>
      <c r="F68" s="4">
        <v>29</v>
      </c>
      <c r="G68" s="4">
        <v>22</v>
      </c>
      <c r="H68" s="5">
        <v>104</v>
      </c>
      <c r="I68" s="6">
        <v>1.2769999999999999</v>
      </c>
      <c r="J68" s="5">
        <v>14.47</v>
      </c>
      <c r="K68" s="5"/>
      <c r="L68" s="7">
        <v>0.438</v>
      </c>
      <c r="N68" s="4">
        <v>117.6</v>
      </c>
      <c r="O68" s="4">
        <v>111.3</v>
      </c>
      <c r="P68" s="4">
        <v>26</v>
      </c>
      <c r="Q68" s="4">
        <v>29</v>
      </c>
      <c r="R68" s="4">
        <v>29</v>
      </c>
      <c r="T68" s="4">
        <v>172.2</v>
      </c>
      <c r="U68" s="5">
        <v>0.05</v>
      </c>
      <c r="V68" s="4">
        <v>105</v>
      </c>
      <c r="W68" s="4">
        <v>407</v>
      </c>
      <c r="X68" s="4">
        <v>40.57</v>
      </c>
      <c r="Y68" s="4">
        <v>114</v>
      </c>
      <c r="Z68" s="4">
        <v>80</v>
      </c>
      <c r="AA68" s="4">
        <v>11.31</v>
      </c>
      <c r="AB68" s="5">
        <v>0</v>
      </c>
      <c r="AC68" s="4">
        <v>98.5</v>
      </c>
    </row>
    <row r="69" spans="1:29" x14ac:dyDescent="0.25">
      <c r="A69" t="s">
        <v>45</v>
      </c>
      <c r="B69" s="4">
        <v>695</v>
      </c>
      <c r="C69" s="5">
        <v>40</v>
      </c>
      <c r="D69" s="4">
        <v>114.9</v>
      </c>
      <c r="E69" s="4">
        <v>108.8</v>
      </c>
      <c r="F69" s="4">
        <v>29.1</v>
      </c>
      <c r="G69" s="4">
        <v>22</v>
      </c>
      <c r="H69" s="5">
        <v>104.01</v>
      </c>
      <c r="I69" s="6">
        <v>1.2769999999999999</v>
      </c>
      <c r="J69" s="5">
        <v>14.47</v>
      </c>
      <c r="K69" s="5"/>
      <c r="L69" s="7">
        <v>0.43869999999999998</v>
      </c>
      <c r="N69" s="4">
        <v>117.8</v>
      </c>
      <c r="O69" s="4">
        <v>111.5</v>
      </c>
      <c r="P69" s="4">
        <v>26</v>
      </c>
      <c r="Q69" s="4">
        <v>30</v>
      </c>
      <c r="R69" s="4">
        <v>29</v>
      </c>
      <c r="T69" s="4">
        <v>173.3</v>
      </c>
      <c r="U69" s="5">
        <v>0.05</v>
      </c>
      <c r="V69" s="4">
        <v>105</v>
      </c>
      <c r="W69" s="4">
        <v>407</v>
      </c>
      <c r="X69" s="4">
        <v>40.29</v>
      </c>
      <c r="Y69" s="4">
        <v>118</v>
      </c>
      <c r="Z69" s="4">
        <v>80</v>
      </c>
      <c r="AA69" s="4">
        <v>11.33</v>
      </c>
      <c r="AB69" s="5">
        <v>0</v>
      </c>
      <c r="AC69" s="4">
        <v>98.5</v>
      </c>
    </row>
    <row r="70" spans="1:29" x14ac:dyDescent="0.25">
      <c r="A70" s="3" t="s">
        <v>46</v>
      </c>
      <c r="B70" s="4">
        <f>AVERAGE(B64:B69)</f>
        <v>695</v>
      </c>
      <c r="C70" s="4">
        <f t="shared" ref="C70:L70" si="10">AVERAGE(C64:C69)</f>
        <v>40</v>
      </c>
      <c r="D70" s="4">
        <f t="shared" si="10"/>
        <v>115</v>
      </c>
      <c r="E70" s="4">
        <f t="shared" si="10"/>
        <v>109.01666666666665</v>
      </c>
      <c r="F70" s="4">
        <f t="shared" si="10"/>
        <v>29.016666666666666</v>
      </c>
      <c r="G70" s="4">
        <f t="shared" si="10"/>
        <v>22</v>
      </c>
      <c r="H70" s="4">
        <f t="shared" si="10"/>
        <v>104.00166666666667</v>
      </c>
      <c r="I70" s="4">
        <f t="shared" si="10"/>
        <v>1.2756666666666667</v>
      </c>
      <c r="J70" s="4">
        <f t="shared" si="10"/>
        <v>14.47</v>
      </c>
      <c r="K70" s="5">
        <f>MAX(J64:J69)-MIN(J64:J69)</f>
        <v>0</v>
      </c>
      <c r="L70" s="7">
        <f t="shared" si="10"/>
        <v>0.43813333333333332</v>
      </c>
      <c r="N70" s="4">
        <f>AVERAGE(N64:N69)</f>
        <v>117.63333333333333</v>
      </c>
      <c r="O70" s="4">
        <f t="shared" ref="O70:AC70" si="11">AVERAGE(O64:O69)</f>
        <v>111.58333333333333</v>
      </c>
      <c r="P70" s="4">
        <f t="shared" si="11"/>
        <v>26</v>
      </c>
      <c r="Q70" s="4">
        <f t="shared" si="11"/>
        <v>29.833333333333332</v>
      </c>
      <c r="R70" s="4">
        <f t="shared" si="11"/>
        <v>29</v>
      </c>
      <c r="S70" s="5">
        <f>MAX(R64:R69)-MIN(R64:R69)</f>
        <v>0</v>
      </c>
      <c r="T70" s="4">
        <f t="shared" si="11"/>
        <v>171.85</v>
      </c>
      <c r="U70" s="4">
        <f t="shared" si="11"/>
        <v>4.9999999999999996E-2</v>
      </c>
      <c r="V70" s="4">
        <f t="shared" si="11"/>
        <v>105</v>
      </c>
      <c r="W70" s="4">
        <f t="shared" si="11"/>
        <v>407</v>
      </c>
      <c r="X70" s="4">
        <f t="shared" si="11"/>
        <v>40.464999999999996</v>
      </c>
      <c r="Y70" s="4">
        <f t="shared" si="11"/>
        <v>115.33333333333333</v>
      </c>
      <c r="Z70" s="4">
        <f t="shared" si="11"/>
        <v>80</v>
      </c>
      <c r="AA70" s="4">
        <f t="shared" si="11"/>
        <v>11.371666666666668</v>
      </c>
      <c r="AB70" s="4">
        <f t="shared" si="11"/>
        <v>0</v>
      </c>
      <c r="AC70" s="4">
        <f t="shared" si="11"/>
        <v>98.5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9.56382071489552E-4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9">
        <f>_xlfn.STDEV.S(L64:L69)/AVERAGE(L64:L69)</f>
        <v>2.1828562191636156E-3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57" t="s">
        <v>54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60" t="s">
        <v>59</v>
      </c>
      <c r="H76" s="61"/>
      <c r="I76" s="60" t="s">
        <v>60</v>
      </c>
      <c r="J76" s="61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57" t="s">
        <v>66</v>
      </c>
      <c r="H77" s="59"/>
      <c r="I77" s="57" t="s">
        <v>66</v>
      </c>
      <c r="J77" s="59"/>
    </row>
    <row r="78" spans="1:29" x14ac:dyDescent="0.25">
      <c r="A78" s="10" t="s">
        <v>29</v>
      </c>
      <c r="B78" s="15">
        <f>L10</f>
        <v>0.27936666666666671</v>
      </c>
      <c r="C78" s="50">
        <f>L12</f>
        <v>2.9226700188324207E-4</v>
      </c>
      <c r="D78" s="10">
        <v>0.5</v>
      </c>
      <c r="E78" s="10">
        <v>21.99</v>
      </c>
      <c r="F78" s="16">
        <v>0.3</v>
      </c>
      <c r="G78" s="54">
        <v>0.92150200000000004</v>
      </c>
      <c r="H78" s="55"/>
      <c r="I78" s="54">
        <v>3.0716730000000001</v>
      </c>
      <c r="J78" s="56"/>
    </row>
    <row r="79" spans="1:29" x14ac:dyDescent="0.25">
      <c r="A79" s="10" t="s">
        <v>49</v>
      </c>
      <c r="B79" s="15">
        <f>L22</f>
        <v>0.29283333333333333</v>
      </c>
      <c r="C79" s="50">
        <f>L24</f>
        <v>4.1356635457217872E-4</v>
      </c>
      <c r="D79" s="10">
        <v>0.5</v>
      </c>
      <c r="E79" s="10">
        <v>21.99</v>
      </c>
      <c r="F79" s="16">
        <v>3.2000000000000001E-2</v>
      </c>
      <c r="G79" s="62">
        <v>0.103029</v>
      </c>
      <c r="H79" s="63"/>
      <c r="I79" s="62">
        <v>3.2196660000000001</v>
      </c>
      <c r="J79" s="64"/>
    </row>
    <row r="80" spans="1:29" x14ac:dyDescent="0.25">
      <c r="A80" s="10" t="s">
        <v>50</v>
      </c>
      <c r="B80" s="15">
        <f>L34</f>
        <v>0.28119999999999995</v>
      </c>
      <c r="C80" s="50">
        <f>L36</f>
        <v>3.1807510348499913E-4</v>
      </c>
      <c r="D80" s="10">
        <v>0.5</v>
      </c>
      <c r="E80" s="10">
        <v>16.489999999999998</v>
      </c>
      <c r="F80" s="16">
        <v>0.31</v>
      </c>
      <c r="G80" s="62">
        <v>0.71873299999999996</v>
      </c>
      <c r="H80" s="63"/>
      <c r="I80" s="62">
        <v>2.3184939999999998</v>
      </c>
      <c r="J80" s="64"/>
    </row>
    <row r="81" spans="1:10" x14ac:dyDescent="0.25">
      <c r="A81" s="10" t="s">
        <v>51</v>
      </c>
      <c r="B81" s="15">
        <f>L46</f>
        <v>0.69691666666666663</v>
      </c>
      <c r="C81" s="50">
        <f>L48</f>
        <v>2.4509643036109961E-3</v>
      </c>
      <c r="D81" s="10">
        <v>0.5</v>
      </c>
      <c r="E81" s="10">
        <v>1.46</v>
      </c>
      <c r="F81" s="16">
        <v>0.17399999999999999</v>
      </c>
      <c r="G81" s="62">
        <v>8.8523000000000004E-2</v>
      </c>
      <c r="H81" s="63"/>
      <c r="I81" s="62">
        <v>0.50875199999999998</v>
      </c>
      <c r="J81" s="64"/>
    </row>
    <row r="82" spans="1:10" x14ac:dyDescent="0.25">
      <c r="A82" s="10" t="s">
        <v>52</v>
      </c>
      <c r="B82" s="15">
        <f>L58</f>
        <v>0.85189999999999999</v>
      </c>
      <c r="C82" s="50">
        <f>L60</f>
        <v>1.9187995531590731E-3</v>
      </c>
      <c r="D82" s="10">
        <v>0.5</v>
      </c>
      <c r="E82" s="10">
        <v>1.46</v>
      </c>
      <c r="F82" s="16">
        <v>1.0999999999999999E-2</v>
      </c>
      <c r="G82" s="62">
        <v>6.8409999999999999E-3</v>
      </c>
      <c r="H82" s="63"/>
      <c r="I82" s="62">
        <v>0.62188699999999997</v>
      </c>
      <c r="J82" s="64"/>
    </row>
    <row r="83" spans="1:10" x14ac:dyDescent="0.25">
      <c r="A83" s="10" t="s">
        <v>53</v>
      </c>
      <c r="B83" s="15">
        <f>L70</f>
        <v>0.43813333333333332</v>
      </c>
      <c r="C83" s="50">
        <f>L72</f>
        <v>2.1828562191636156E-3</v>
      </c>
      <c r="D83" s="10">
        <v>0.5</v>
      </c>
      <c r="E83" s="10">
        <v>2.91</v>
      </c>
      <c r="F83" s="16">
        <v>0.17199999999999999</v>
      </c>
      <c r="G83" s="65">
        <v>0.10964599999999999</v>
      </c>
      <c r="H83" s="66"/>
      <c r="I83" s="65">
        <v>0.63747900000000002</v>
      </c>
      <c r="J83" s="67"/>
    </row>
    <row r="84" spans="1:10" x14ac:dyDescent="0.25">
      <c r="A84" s="68" t="s">
        <v>67</v>
      </c>
      <c r="B84" s="69"/>
      <c r="C84" s="69"/>
      <c r="D84" s="69"/>
      <c r="E84" s="69"/>
      <c r="F84" s="70"/>
      <c r="G84" s="71">
        <f>SUM(G78:G83)</f>
        <v>1.9482739999999998</v>
      </c>
      <c r="H84" s="72"/>
      <c r="I84" s="71">
        <f>SUM(I78:I83)</f>
        <v>10.377950999999999</v>
      </c>
      <c r="J84" s="72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EBEC6-D4FA-467F-ACC4-B38FCE12659F}">
  <dimension ref="A1:AC84"/>
  <sheetViews>
    <sheetView topLeftCell="I48" workbookViewId="0">
      <selection activeCell="S70" sqref="S70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N1" s="53" t="s">
        <v>1</v>
      </c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</v>
      </c>
      <c r="C4" s="5">
        <v>105</v>
      </c>
      <c r="D4" s="4">
        <v>115</v>
      </c>
      <c r="E4" s="4">
        <v>108.9</v>
      </c>
      <c r="F4" s="4">
        <v>29</v>
      </c>
      <c r="G4" s="4">
        <v>22</v>
      </c>
      <c r="H4" s="5">
        <v>105</v>
      </c>
      <c r="I4" s="6">
        <v>6.1449999999999996</v>
      </c>
      <c r="J4" s="5">
        <v>14.49</v>
      </c>
      <c r="K4" s="5"/>
      <c r="L4" s="7">
        <v>0.27950000000000003</v>
      </c>
      <c r="N4" s="4">
        <v>111.4</v>
      </c>
      <c r="O4" s="4">
        <v>114.3</v>
      </c>
      <c r="P4" s="4">
        <v>25.9</v>
      </c>
      <c r="Q4" s="4">
        <v>31</v>
      </c>
      <c r="R4" s="4">
        <v>30</v>
      </c>
      <c r="S4" s="4"/>
      <c r="T4" s="4">
        <v>158.30000000000001</v>
      </c>
      <c r="U4" s="5">
        <v>5.0999999999999997E-2</v>
      </c>
      <c r="V4" s="4">
        <v>100</v>
      </c>
      <c r="W4" s="4">
        <v>405</v>
      </c>
      <c r="X4" s="4">
        <v>56.29</v>
      </c>
      <c r="Y4" s="4">
        <v>274</v>
      </c>
      <c r="Z4" s="4">
        <v>80</v>
      </c>
      <c r="AA4" s="4">
        <v>11.26</v>
      </c>
      <c r="AB4" s="5">
        <v>0.03</v>
      </c>
      <c r="AC4" s="4">
        <v>98.2</v>
      </c>
    </row>
    <row r="5" spans="1:29" x14ac:dyDescent="0.25">
      <c r="A5" t="s">
        <v>41</v>
      </c>
      <c r="B5" s="4">
        <v>2000</v>
      </c>
      <c r="C5" s="5">
        <v>105</v>
      </c>
      <c r="D5" s="4">
        <v>115.1</v>
      </c>
      <c r="E5" s="4">
        <v>109.1</v>
      </c>
      <c r="F5" s="4">
        <v>29</v>
      </c>
      <c r="G5" s="4">
        <v>22</v>
      </c>
      <c r="H5" s="5">
        <v>104.99</v>
      </c>
      <c r="I5" s="6">
        <v>6.1449999999999996</v>
      </c>
      <c r="J5" s="5">
        <v>14.49</v>
      </c>
      <c r="K5" s="5"/>
      <c r="L5" s="7">
        <v>0.27939999999999998</v>
      </c>
      <c r="N5" s="4">
        <v>111.4</v>
      </c>
      <c r="O5" s="4">
        <v>114.7</v>
      </c>
      <c r="P5" s="4">
        <v>25.9</v>
      </c>
      <c r="Q5" s="4">
        <v>31</v>
      </c>
      <c r="R5" s="4">
        <v>30</v>
      </c>
      <c r="S5" s="4"/>
      <c r="T5" s="4">
        <v>158</v>
      </c>
      <c r="U5" s="5">
        <v>0.05</v>
      </c>
      <c r="V5" s="4">
        <v>100</v>
      </c>
      <c r="W5" s="4">
        <v>405</v>
      </c>
      <c r="X5" s="4">
        <v>56.35</v>
      </c>
      <c r="Y5" s="4">
        <v>274</v>
      </c>
      <c r="Z5" s="4">
        <v>80</v>
      </c>
      <c r="AA5" s="4">
        <v>11.28</v>
      </c>
      <c r="AB5" s="5">
        <v>0.03</v>
      </c>
      <c r="AC5" s="4">
        <v>98.2</v>
      </c>
    </row>
    <row r="6" spans="1:29" x14ac:dyDescent="0.25">
      <c r="A6" t="s">
        <v>42</v>
      </c>
      <c r="B6" s="4">
        <v>2000</v>
      </c>
      <c r="C6" s="5">
        <v>105</v>
      </c>
      <c r="D6" s="4">
        <v>115.1</v>
      </c>
      <c r="E6" s="4">
        <v>109.2</v>
      </c>
      <c r="F6" s="4">
        <v>29</v>
      </c>
      <c r="G6" s="4">
        <v>22</v>
      </c>
      <c r="H6" s="5">
        <v>105.01</v>
      </c>
      <c r="I6" s="6">
        <v>6.1429999999999998</v>
      </c>
      <c r="J6" s="5">
        <v>14.48</v>
      </c>
      <c r="K6" s="5"/>
      <c r="L6" s="7">
        <v>0.27939999999999998</v>
      </c>
      <c r="N6" s="4">
        <v>111.2</v>
      </c>
      <c r="O6" s="4">
        <v>113.8</v>
      </c>
      <c r="P6" s="4">
        <v>25.9</v>
      </c>
      <c r="Q6" s="4">
        <v>30</v>
      </c>
      <c r="R6" s="4">
        <v>30</v>
      </c>
      <c r="S6" s="4"/>
      <c r="T6" s="4">
        <v>156.9</v>
      </c>
      <c r="U6" s="5">
        <v>0.05</v>
      </c>
      <c r="V6" s="4">
        <v>100</v>
      </c>
      <c r="W6" s="4">
        <v>405</v>
      </c>
      <c r="X6" s="4">
        <v>56.28</v>
      </c>
      <c r="Y6" s="4">
        <v>275</v>
      </c>
      <c r="Z6" s="4">
        <v>80</v>
      </c>
      <c r="AA6" s="4">
        <v>11.32</v>
      </c>
      <c r="AB6" s="5">
        <v>0.03</v>
      </c>
      <c r="AC6" s="4">
        <v>98.2</v>
      </c>
    </row>
    <row r="7" spans="1:29" x14ac:dyDescent="0.25">
      <c r="A7" t="s">
        <v>43</v>
      </c>
      <c r="B7" s="4">
        <v>2000</v>
      </c>
      <c r="C7" s="5">
        <v>105</v>
      </c>
      <c r="D7" s="4">
        <v>114.8</v>
      </c>
      <c r="E7" s="4">
        <v>108.7</v>
      </c>
      <c r="F7" s="4">
        <v>29</v>
      </c>
      <c r="G7" s="4">
        <v>22</v>
      </c>
      <c r="H7" s="5">
        <v>105</v>
      </c>
      <c r="I7" s="6">
        <v>6.1420000000000003</v>
      </c>
      <c r="J7" s="5">
        <v>14.48</v>
      </c>
      <c r="K7" s="5"/>
      <c r="L7" s="7">
        <v>0.27929999999999999</v>
      </c>
      <c r="N7" s="4">
        <v>111.5</v>
      </c>
      <c r="O7" s="4">
        <v>114.9</v>
      </c>
      <c r="P7" s="4">
        <v>26</v>
      </c>
      <c r="Q7" s="4">
        <v>30</v>
      </c>
      <c r="R7" s="4">
        <v>30</v>
      </c>
      <c r="S7" s="4"/>
      <c r="T7" s="4">
        <v>159.4</v>
      </c>
      <c r="U7" s="5">
        <v>0.05</v>
      </c>
      <c r="V7" s="4">
        <v>100</v>
      </c>
      <c r="W7" s="4">
        <v>405</v>
      </c>
      <c r="X7" s="4">
        <v>56.37</v>
      </c>
      <c r="Y7" s="4">
        <v>274</v>
      </c>
      <c r="Z7" s="4">
        <v>80</v>
      </c>
      <c r="AA7" s="4">
        <v>11.35</v>
      </c>
      <c r="AB7" s="5">
        <v>0.03</v>
      </c>
      <c r="AC7" s="4">
        <v>98.2</v>
      </c>
    </row>
    <row r="8" spans="1:29" x14ac:dyDescent="0.25">
      <c r="A8" t="s">
        <v>44</v>
      </c>
      <c r="B8" s="4">
        <v>2000</v>
      </c>
      <c r="C8" s="5">
        <v>105</v>
      </c>
      <c r="D8" s="4">
        <v>115.1</v>
      </c>
      <c r="E8" s="4">
        <v>108.9</v>
      </c>
      <c r="F8" s="4">
        <v>29</v>
      </c>
      <c r="G8" s="4">
        <v>22</v>
      </c>
      <c r="H8" s="5">
        <v>105.01</v>
      </c>
      <c r="I8" s="6">
        <v>6.1459999999999999</v>
      </c>
      <c r="J8" s="5">
        <v>14.49</v>
      </c>
      <c r="K8" s="5"/>
      <c r="L8" s="7">
        <v>0.27939999999999998</v>
      </c>
      <c r="N8" s="4">
        <v>111.3</v>
      </c>
      <c r="O8" s="4">
        <v>114.1</v>
      </c>
      <c r="P8" s="4">
        <v>26.1</v>
      </c>
      <c r="Q8" s="4">
        <v>30</v>
      </c>
      <c r="R8" s="4">
        <v>30</v>
      </c>
      <c r="S8" s="4"/>
      <c r="T8" s="4">
        <v>156.69999999999999</v>
      </c>
      <c r="U8" s="5">
        <v>0.05</v>
      </c>
      <c r="V8" s="4">
        <v>100</v>
      </c>
      <c r="W8" s="4">
        <v>404</v>
      </c>
      <c r="X8" s="4">
        <v>56.36</v>
      </c>
      <c r="Y8" s="4">
        <v>274</v>
      </c>
      <c r="Z8" s="4">
        <v>80</v>
      </c>
      <c r="AA8" s="4">
        <v>11.33</v>
      </c>
      <c r="AB8" s="5">
        <v>0.03</v>
      </c>
      <c r="AC8" s="4">
        <v>98.2</v>
      </c>
    </row>
    <row r="9" spans="1:29" x14ac:dyDescent="0.25">
      <c r="A9" t="s">
        <v>45</v>
      </c>
      <c r="B9" s="4">
        <v>2000</v>
      </c>
      <c r="C9" s="5">
        <v>105</v>
      </c>
      <c r="D9" s="4">
        <v>115</v>
      </c>
      <c r="E9" s="4">
        <v>109.2</v>
      </c>
      <c r="F9" s="4">
        <v>29</v>
      </c>
      <c r="G9" s="4">
        <v>22</v>
      </c>
      <c r="H9" s="5">
        <v>104.99</v>
      </c>
      <c r="I9" s="6">
        <v>6.1449999999999996</v>
      </c>
      <c r="J9" s="5">
        <v>14.49</v>
      </c>
      <c r="K9" s="5"/>
      <c r="L9" s="7">
        <v>0.27939999999999998</v>
      </c>
      <c r="N9" s="4">
        <v>111.4</v>
      </c>
      <c r="O9" s="4">
        <v>114.8</v>
      </c>
      <c r="P9" s="4">
        <v>26</v>
      </c>
      <c r="Q9" s="4">
        <v>30</v>
      </c>
      <c r="R9" s="4">
        <v>30</v>
      </c>
      <c r="S9" s="4"/>
      <c r="T9" s="4">
        <v>155.5</v>
      </c>
      <c r="U9" s="5">
        <v>5.0999999999999997E-2</v>
      </c>
      <c r="V9" s="4">
        <v>100</v>
      </c>
      <c r="W9" s="4">
        <v>404</v>
      </c>
      <c r="X9" s="4">
        <v>56.18</v>
      </c>
      <c r="Y9" s="4">
        <v>274</v>
      </c>
      <c r="Z9" s="4">
        <v>80</v>
      </c>
      <c r="AA9" s="4">
        <v>11.29</v>
      </c>
      <c r="AB9" s="5">
        <v>0.03</v>
      </c>
      <c r="AC9" s="4">
        <v>98.3</v>
      </c>
    </row>
    <row r="10" spans="1:29" x14ac:dyDescent="0.25">
      <c r="A10" s="3" t="s">
        <v>46</v>
      </c>
      <c r="B10" s="4">
        <f>AVERAGE(B4:B9)</f>
        <v>2000</v>
      </c>
      <c r="C10" s="4">
        <f t="shared" ref="C10:L10" si="0">AVERAGE(C4:C9)</f>
        <v>105</v>
      </c>
      <c r="D10" s="4">
        <f t="shared" si="0"/>
        <v>115.01666666666667</v>
      </c>
      <c r="E10" s="4">
        <f t="shared" si="0"/>
        <v>109</v>
      </c>
      <c r="F10" s="4">
        <f t="shared" si="0"/>
        <v>29</v>
      </c>
      <c r="G10" s="4">
        <f t="shared" si="0"/>
        <v>22</v>
      </c>
      <c r="H10" s="4">
        <f t="shared" si="0"/>
        <v>105</v>
      </c>
      <c r="I10" s="4">
        <f t="shared" si="0"/>
        <v>6.144333333333333</v>
      </c>
      <c r="J10" s="4">
        <f t="shared" si="0"/>
        <v>14.486666666666665</v>
      </c>
      <c r="K10" s="5">
        <f>MAX(J4:J9)-MIN(J4:J9)</f>
        <v>9.9999999999997868E-3</v>
      </c>
      <c r="L10" s="7">
        <f t="shared" si="0"/>
        <v>0.27939999999999993</v>
      </c>
      <c r="N10" s="4">
        <f>AVERAGE(N4:N9)</f>
        <v>111.36666666666666</v>
      </c>
      <c r="O10" s="4">
        <f t="shared" ref="O10:AC10" si="1">AVERAGE(O4:O9)</f>
        <v>114.43333333333334</v>
      </c>
      <c r="P10" s="4">
        <f t="shared" si="1"/>
        <v>25.966666666666665</v>
      </c>
      <c r="Q10" s="4">
        <f t="shared" si="1"/>
        <v>30.333333333333332</v>
      </c>
      <c r="R10" s="4">
        <f t="shared" si="1"/>
        <v>30</v>
      </c>
      <c r="S10" s="5">
        <f>MAX(R4:R9)-MIN(R4:R9)</f>
        <v>0</v>
      </c>
      <c r="T10" s="4">
        <f t="shared" si="1"/>
        <v>157.46666666666667</v>
      </c>
      <c r="U10" s="4">
        <f t="shared" si="1"/>
        <v>5.0333333333333334E-2</v>
      </c>
      <c r="V10" s="4">
        <f t="shared" si="1"/>
        <v>100</v>
      </c>
      <c r="W10" s="4">
        <f t="shared" si="1"/>
        <v>404.66666666666669</v>
      </c>
      <c r="X10" s="4">
        <f t="shared" si="1"/>
        <v>56.305000000000007</v>
      </c>
      <c r="Y10" s="4">
        <f t="shared" si="1"/>
        <v>274.16666666666669</v>
      </c>
      <c r="Z10" s="4">
        <f t="shared" si="1"/>
        <v>80</v>
      </c>
      <c r="AA10" s="4">
        <f t="shared" si="1"/>
        <v>11.305</v>
      </c>
      <c r="AB10" s="4">
        <f t="shared" si="1"/>
        <v>0.03</v>
      </c>
      <c r="AC10" s="4">
        <f t="shared" si="1"/>
        <v>98.216666666666654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6.3245553203378175E-5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9">
        <f>_xlfn.STDEV.S(L4:L9)/AVERAGE(L4:L9)</f>
        <v>2.2636203723471078E-4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53" t="s">
        <v>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N13" s="53" t="s">
        <v>1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</v>
      </c>
      <c r="C16" s="5">
        <v>105</v>
      </c>
      <c r="D16" s="4">
        <v>65</v>
      </c>
      <c r="E16" s="4">
        <v>65</v>
      </c>
      <c r="F16" s="4">
        <v>29</v>
      </c>
      <c r="G16" s="4">
        <v>22</v>
      </c>
      <c r="H16" s="5">
        <v>105</v>
      </c>
      <c r="I16" s="6">
        <v>6.4420000000000002</v>
      </c>
      <c r="J16" s="5">
        <v>14.49</v>
      </c>
      <c r="K16" s="5"/>
      <c r="L16" s="7">
        <v>0.29289999999999999</v>
      </c>
      <c r="N16" s="4">
        <v>56.7</v>
      </c>
      <c r="O16" s="4">
        <v>70.599999999999994</v>
      </c>
      <c r="P16" s="4">
        <v>26</v>
      </c>
      <c r="Q16" s="4">
        <v>29</v>
      </c>
      <c r="R16" s="4">
        <v>30</v>
      </c>
      <c r="S16" s="4"/>
      <c r="T16" s="4">
        <v>56.5</v>
      </c>
      <c r="U16" s="5">
        <v>0.05</v>
      </c>
      <c r="V16" s="4">
        <v>100</v>
      </c>
      <c r="W16" s="4">
        <v>405</v>
      </c>
      <c r="X16" s="4">
        <v>56.29</v>
      </c>
      <c r="Y16" s="4">
        <v>539</v>
      </c>
      <c r="Z16" s="4">
        <v>80</v>
      </c>
      <c r="AA16" s="4">
        <v>11.35</v>
      </c>
      <c r="AB16" s="5">
        <v>0.03</v>
      </c>
      <c r="AC16" s="4">
        <v>98.4</v>
      </c>
    </row>
    <row r="17" spans="1:29" x14ac:dyDescent="0.25">
      <c r="A17" t="s">
        <v>41</v>
      </c>
      <c r="B17" s="4">
        <v>2000</v>
      </c>
      <c r="C17" s="5">
        <v>105</v>
      </c>
      <c r="D17" s="4">
        <v>65</v>
      </c>
      <c r="E17" s="4">
        <v>65</v>
      </c>
      <c r="F17" s="4">
        <v>29</v>
      </c>
      <c r="G17" s="4">
        <v>22</v>
      </c>
      <c r="H17" s="5">
        <v>105.01</v>
      </c>
      <c r="I17" s="6">
        <v>6.4370000000000003</v>
      </c>
      <c r="J17" s="5">
        <v>14.49</v>
      </c>
      <c r="K17" s="5"/>
      <c r="L17" s="7">
        <v>0.29270000000000002</v>
      </c>
      <c r="N17" s="4">
        <v>57</v>
      </c>
      <c r="O17" s="4">
        <v>70.599999999999994</v>
      </c>
      <c r="P17" s="4">
        <v>25.9</v>
      </c>
      <c r="Q17" s="4">
        <v>28</v>
      </c>
      <c r="R17" s="4">
        <v>30</v>
      </c>
      <c r="S17" s="4"/>
      <c r="T17" s="4">
        <v>56.7</v>
      </c>
      <c r="U17" s="5">
        <v>4.9000000000000002E-2</v>
      </c>
      <c r="V17" s="4">
        <v>100</v>
      </c>
      <c r="W17" s="4">
        <v>405</v>
      </c>
      <c r="X17" s="4">
        <v>56.09</v>
      </c>
      <c r="Y17" s="4">
        <v>539</v>
      </c>
      <c r="Z17" s="4">
        <v>80</v>
      </c>
      <c r="AA17" s="4">
        <v>11.34</v>
      </c>
      <c r="AB17" s="5">
        <v>0.02</v>
      </c>
      <c r="AC17" s="4">
        <v>98.4</v>
      </c>
    </row>
    <row r="18" spans="1:29" x14ac:dyDescent="0.25">
      <c r="A18" t="s">
        <v>42</v>
      </c>
      <c r="B18" s="4">
        <v>2000</v>
      </c>
      <c r="C18" s="5">
        <v>105</v>
      </c>
      <c r="D18" s="4">
        <v>65.099999999999994</v>
      </c>
      <c r="E18" s="4">
        <v>65</v>
      </c>
      <c r="F18" s="4">
        <v>29</v>
      </c>
      <c r="G18" s="4">
        <v>22</v>
      </c>
      <c r="H18" s="5">
        <v>105</v>
      </c>
      <c r="I18" s="6">
        <v>6.4349999999999996</v>
      </c>
      <c r="J18" s="5">
        <v>14.49</v>
      </c>
      <c r="K18" s="5"/>
      <c r="L18" s="7">
        <v>0.29270000000000002</v>
      </c>
      <c r="N18" s="4">
        <v>56.9</v>
      </c>
      <c r="O18" s="4">
        <v>70.7</v>
      </c>
      <c r="P18" s="4">
        <v>26.1</v>
      </c>
      <c r="Q18" s="4">
        <v>28</v>
      </c>
      <c r="R18" s="4">
        <v>30</v>
      </c>
      <c r="S18" s="4"/>
      <c r="T18" s="4">
        <v>56.7</v>
      </c>
      <c r="U18" s="5">
        <v>4.8000000000000001E-2</v>
      </c>
      <c r="V18" s="4">
        <v>100</v>
      </c>
      <c r="W18" s="4">
        <v>405</v>
      </c>
      <c r="X18" s="4">
        <v>56.25</v>
      </c>
      <c r="Y18" s="4">
        <v>539</v>
      </c>
      <c r="Z18" s="4">
        <v>80</v>
      </c>
      <c r="AA18" s="4">
        <v>11.31</v>
      </c>
      <c r="AB18" s="5">
        <v>0.03</v>
      </c>
      <c r="AC18" s="4">
        <v>98.4</v>
      </c>
    </row>
    <row r="19" spans="1:29" x14ac:dyDescent="0.25">
      <c r="A19" t="s">
        <v>43</v>
      </c>
      <c r="B19" s="4">
        <v>2000</v>
      </c>
      <c r="C19" s="5">
        <v>105</v>
      </c>
      <c r="D19" s="4">
        <v>65</v>
      </c>
      <c r="E19" s="4">
        <v>65</v>
      </c>
      <c r="F19" s="4">
        <v>29</v>
      </c>
      <c r="G19" s="4">
        <v>22</v>
      </c>
      <c r="H19" s="5">
        <v>104.98</v>
      </c>
      <c r="I19" s="6">
        <v>6.4349999999999996</v>
      </c>
      <c r="J19" s="5">
        <v>14.49</v>
      </c>
      <c r="K19" s="5"/>
      <c r="L19" s="7">
        <v>0.29260000000000003</v>
      </c>
      <c r="N19" s="4">
        <v>56.7</v>
      </c>
      <c r="O19" s="4">
        <v>70.599999999999994</v>
      </c>
      <c r="P19" s="4">
        <v>26</v>
      </c>
      <c r="Q19" s="4">
        <v>28</v>
      </c>
      <c r="R19" s="4">
        <v>30</v>
      </c>
      <c r="S19" s="4"/>
      <c r="T19" s="4">
        <v>56.4</v>
      </c>
      <c r="U19" s="5">
        <v>4.9000000000000002E-2</v>
      </c>
      <c r="V19" s="4">
        <v>100</v>
      </c>
      <c r="W19" s="4">
        <v>405</v>
      </c>
      <c r="X19" s="4">
        <v>56.2</v>
      </c>
      <c r="Y19" s="4">
        <v>540</v>
      </c>
      <c r="Z19" s="4">
        <v>80</v>
      </c>
      <c r="AA19" s="4">
        <v>11.29</v>
      </c>
      <c r="AB19" s="5">
        <v>0.03</v>
      </c>
      <c r="AC19" s="4">
        <v>98.4</v>
      </c>
    </row>
    <row r="20" spans="1:29" x14ac:dyDescent="0.25">
      <c r="A20" t="s">
        <v>44</v>
      </c>
      <c r="B20" s="4">
        <v>2000</v>
      </c>
      <c r="C20" s="5">
        <v>105</v>
      </c>
      <c r="D20" s="4">
        <v>64.900000000000006</v>
      </c>
      <c r="E20" s="4">
        <v>65</v>
      </c>
      <c r="F20" s="4">
        <v>29</v>
      </c>
      <c r="G20" s="4">
        <v>22</v>
      </c>
      <c r="H20" s="5">
        <v>105.01</v>
      </c>
      <c r="I20" s="6">
        <v>6.431</v>
      </c>
      <c r="J20" s="5">
        <v>14.49</v>
      </c>
      <c r="K20" s="5"/>
      <c r="L20" s="7">
        <v>0.29239999999999999</v>
      </c>
      <c r="N20" s="4">
        <v>56.7</v>
      </c>
      <c r="O20" s="4">
        <v>70.599999999999994</v>
      </c>
      <c r="P20" s="4">
        <v>25.9</v>
      </c>
      <c r="Q20" s="4">
        <v>28</v>
      </c>
      <c r="R20" s="4">
        <v>30</v>
      </c>
      <c r="S20" s="4"/>
      <c r="T20" s="4">
        <v>56.4</v>
      </c>
      <c r="U20" s="5">
        <v>5.0999999999999997E-2</v>
      </c>
      <c r="V20" s="4">
        <v>100</v>
      </c>
      <c r="W20" s="4">
        <v>405</v>
      </c>
      <c r="X20" s="4">
        <v>56.1</v>
      </c>
      <c r="Y20" s="4">
        <v>539</v>
      </c>
      <c r="Z20" s="4">
        <v>80</v>
      </c>
      <c r="AA20" s="4">
        <v>11.33</v>
      </c>
      <c r="AB20" s="5">
        <v>0.03</v>
      </c>
      <c r="AC20" s="4">
        <v>98.4</v>
      </c>
    </row>
    <row r="21" spans="1:29" x14ac:dyDescent="0.25">
      <c r="A21" t="s">
        <v>45</v>
      </c>
      <c r="B21" s="4">
        <v>2000</v>
      </c>
      <c r="C21" s="5">
        <v>105</v>
      </c>
      <c r="D21" s="4">
        <v>65</v>
      </c>
      <c r="E21" s="4">
        <v>65</v>
      </c>
      <c r="F21" s="4">
        <v>29</v>
      </c>
      <c r="G21" s="4">
        <v>22</v>
      </c>
      <c r="H21" s="5">
        <v>104.99</v>
      </c>
      <c r="I21" s="6">
        <v>6.4359999999999999</v>
      </c>
      <c r="J21" s="5">
        <v>14.49</v>
      </c>
      <c r="K21" s="5"/>
      <c r="L21" s="7">
        <v>0.2928</v>
      </c>
      <c r="N21" s="4">
        <v>56.8</v>
      </c>
      <c r="O21" s="4">
        <v>70.599999999999994</v>
      </c>
      <c r="P21" s="4">
        <v>26</v>
      </c>
      <c r="Q21" s="4">
        <v>28</v>
      </c>
      <c r="R21" s="4">
        <v>30</v>
      </c>
      <c r="S21" s="4"/>
      <c r="T21" s="4">
        <v>56.6</v>
      </c>
      <c r="U21" s="5">
        <v>5.0999999999999997E-2</v>
      </c>
      <c r="V21" s="4">
        <v>100</v>
      </c>
      <c r="W21" s="4">
        <v>405</v>
      </c>
      <c r="X21" s="4">
        <v>56.15</v>
      </c>
      <c r="Y21" s="4">
        <v>539</v>
      </c>
      <c r="Z21" s="4">
        <v>80</v>
      </c>
      <c r="AA21" s="4">
        <v>11.35</v>
      </c>
      <c r="AB21" s="5">
        <v>0.03</v>
      </c>
      <c r="AC21" s="4">
        <v>98.4</v>
      </c>
    </row>
    <row r="22" spans="1:29" x14ac:dyDescent="0.25">
      <c r="A22" s="3" t="s">
        <v>46</v>
      </c>
      <c r="B22" s="4">
        <f>AVERAGE(B16:B21)</f>
        <v>2000</v>
      </c>
      <c r="C22" s="4">
        <f t="shared" ref="C22:L22" si="2">AVERAGE(C16:C21)</f>
        <v>105</v>
      </c>
      <c r="D22" s="4">
        <f t="shared" si="2"/>
        <v>65</v>
      </c>
      <c r="E22" s="4">
        <f t="shared" si="2"/>
        <v>65</v>
      </c>
      <c r="F22" s="4">
        <f t="shared" si="2"/>
        <v>29</v>
      </c>
      <c r="G22" s="4">
        <f t="shared" si="2"/>
        <v>22</v>
      </c>
      <c r="H22" s="4">
        <f t="shared" si="2"/>
        <v>104.99833333333333</v>
      </c>
      <c r="I22" s="4">
        <f t="shared" si="2"/>
        <v>6.4359999999999999</v>
      </c>
      <c r="J22" s="4">
        <f t="shared" si="2"/>
        <v>14.49</v>
      </c>
      <c r="K22" s="5">
        <f>MAX(J16:J21)-MIN(J16:J21)</f>
        <v>0</v>
      </c>
      <c r="L22" s="7">
        <f t="shared" si="2"/>
        <v>0.29268333333333335</v>
      </c>
      <c r="N22" s="4">
        <f>AVERAGE(N16:N21)</f>
        <v>56.800000000000004</v>
      </c>
      <c r="O22" s="4">
        <f t="shared" ref="O22:AC22" si="3">AVERAGE(O16:O21)</f>
        <v>70.616666666666674</v>
      </c>
      <c r="P22" s="4">
        <f t="shared" si="3"/>
        <v>25.983333333333334</v>
      </c>
      <c r="Q22" s="4">
        <f t="shared" si="3"/>
        <v>28.166666666666668</v>
      </c>
      <c r="R22" s="4">
        <f t="shared" si="3"/>
        <v>30</v>
      </c>
      <c r="S22" s="5">
        <f>MAX(R16:R21)-MIN(R16:R21)</f>
        <v>0</v>
      </c>
      <c r="T22" s="4">
        <f t="shared" si="3"/>
        <v>56.550000000000004</v>
      </c>
      <c r="U22" s="4">
        <f t="shared" si="3"/>
        <v>4.9666666666666665E-2</v>
      </c>
      <c r="V22" s="4">
        <f t="shared" si="3"/>
        <v>100</v>
      </c>
      <c r="W22" s="4">
        <f t="shared" si="3"/>
        <v>405</v>
      </c>
      <c r="X22" s="4">
        <f t="shared" si="3"/>
        <v>56.18</v>
      </c>
      <c r="Y22" s="4">
        <f t="shared" si="3"/>
        <v>539.16666666666663</v>
      </c>
      <c r="Z22" s="4">
        <f t="shared" si="3"/>
        <v>80</v>
      </c>
      <c r="AA22" s="4">
        <f t="shared" si="3"/>
        <v>11.328333333333333</v>
      </c>
      <c r="AB22" s="4">
        <f t="shared" si="3"/>
        <v>2.8333333333333335E-2</v>
      </c>
      <c r="AC22" s="4">
        <f t="shared" si="3"/>
        <v>98.399999999999991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1.7224014243685015E-4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9">
        <f>_xlfn.STDEV.S(L16:L21)/AVERAGE(L16:L21)</f>
        <v>5.8848633598377134E-4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53" t="s">
        <v>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N25" s="53" t="s">
        <v>1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</v>
      </c>
      <c r="C28" s="5">
        <v>105</v>
      </c>
      <c r="D28" s="4">
        <v>114.9</v>
      </c>
      <c r="E28" s="4">
        <v>108.8</v>
      </c>
      <c r="F28" s="4">
        <v>29</v>
      </c>
      <c r="G28" s="4">
        <v>22</v>
      </c>
      <c r="H28" s="5">
        <v>105</v>
      </c>
      <c r="I28" s="6">
        <v>4.6340000000000003</v>
      </c>
      <c r="J28" s="5">
        <v>14.48</v>
      </c>
      <c r="K28" s="5"/>
      <c r="L28" s="7">
        <v>0.28089999999999998</v>
      </c>
      <c r="N28" s="4">
        <v>113.9</v>
      </c>
      <c r="O28" s="4">
        <v>113.9</v>
      </c>
      <c r="P28" s="4">
        <v>26</v>
      </c>
      <c r="Q28" s="4">
        <v>28</v>
      </c>
      <c r="R28" s="4">
        <v>29</v>
      </c>
      <c r="S28" s="4"/>
      <c r="T28" s="4">
        <v>164.4</v>
      </c>
      <c r="U28" s="5">
        <v>5.0999999999999997E-2</v>
      </c>
      <c r="V28" s="4">
        <v>101</v>
      </c>
      <c r="W28" s="4">
        <v>405</v>
      </c>
      <c r="X28" s="4">
        <v>57.82</v>
      </c>
      <c r="Y28" s="4">
        <v>234</v>
      </c>
      <c r="Z28" s="4">
        <v>80</v>
      </c>
      <c r="AA28" s="4">
        <v>11.35</v>
      </c>
      <c r="AB28" s="5">
        <v>0.04</v>
      </c>
      <c r="AC28" s="4">
        <v>98.5</v>
      </c>
    </row>
    <row r="29" spans="1:29" x14ac:dyDescent="0.25">
      <c r="A29" t="s">
        <v>41</v>
      </c>
      <c r="B29" s="4">
        <v>1500</v>
      </c>
      <c r="C29" s="5">
        <v>105</v>
      </c>
      <c r="D29" s="4">
        <v>115.1</v>
      </c>
      <c r="E29" s="4">
        <v>109.2</v>
      </c>
      <c r="F29" s="4">
        <v>29</v>
      </c>
      <c r="G29" s="4">
        <v>22</v>
      </c>
      <c r="H29" s="5">
        <v>105</v>
      </c>
      <c r="I29" s="6">
        <v>4.6340000000000003</v>
      </c>
      <c r="J29" s="5">
        <v>14.48</v>
      </c>
      <c r="K29" s="5"/>
      <c r="L29" s="7">
        <v>0.28089999999999998</v>
      </c>
      <c r="N29" s="4">
        <v>114</v>
      </c>
      <c r="O29" s="4">
        <v>113.7</v>
      </c>
      <c r="P29" s="4">
        <v>26</v>
      </c>
      <c r="Q29" s="4">
        <v>28</v>
      </c>
      <c r="R29" s="4">
        <v>29</v>
      </c>
      <c r="S29" s="4"/>
      <c r="T29" s="4">
        <v>163.5</v>
      </c>
      <c r="U29" s="5">
        <v>0.05</v>
      </c>
      <c r="V29" s="4">
        <v>101</v>
      </c>
      <c r="W29" s="4">
        <v>406</v>
      </c>
      <c r="X29" s="4">
        <v>57.85</v>
      </c>
      <c r="Y29" s="4">
        <v>234</v>
      </c>
      <c r="Z29" s="4">
        <v>80</v>
      </c>
      <c r="AA29" s="4">
        <v>11.34</v>
      </c>
      <c r="AB29" s="5">
        <v>0.04</v>
      </c>
      <c r="AC29" s="4">
        <v>98.5</v>
      </c>
    </row>
    <row r="30" spans="1:29" x14ac:dyDescent="0.25">
      <c r="A30" t="s">
        <v>42</v>
      </c>
      <c r="B30" s="4">
        <v>1500</v>
      </c>
      <c r="C30" s="5">
        <v>105</v>
      </c>
      <c r="D30" s="4">
        <v>115</v>
      </c>
      <c r="E30" s="4">
        <v>108.9</v>
      </c>
      <c r="F30" s="4">
        <v>29</v>
      </c>
      <c r="G30" s="4">
        <v>22</v>
      </c>
      <c r="H30" s="5">
        <v>105</v>
      </c>
      <c r="I30" s="6">
        <v>4.6340000000000003</v>
      </c>
      <c r="J30" s="5">
        <v>14.48</v>
      </c>
      <c r="K30" s="5"/>
      <c r="L30" s="7">
        <v>0.28100000000000003</v>
      </c>
      <c r="N30" s="4">
        <v>113.9</v>
      </c>
      <c r="O30" s="4">
        <v>114.3</v>
      </c>
      <c r="P30" s="4">
        <v>26</v>
      </c>
      <c r="Q30" s="4">
        <v>28</v>
      </c>
      <c r="R30" s="4">
        <v>29</v>
      </c>
      <c r="S30" s="4"/>
      <c r="T30" s="4">
        <v>163.30000000000001</v>
      </c>
      <c r="U30" s="5">
        <v>4.9000000000000002E-2</v>
      </c>
      <c r="V30" s="4">
        <v>101</v>
      </c>
      <c r="W30" s="4">
        <v>405</v>
      </c>
      <c r="X30" s="4">
        <v>57.77</v>
      </c>
      <c r="Y30" s="4">
        <v>235</v>
      </c>
      <c r="Z30" s="4">
        <v>80</v>
      </c>
      <c r="AA30" s="4">
        <v>11.3</v>
      </c>
      <c r="AB30" s="5">
        <v>0.04</v>
      </c>
      <c r="AC30" s="4">
        <v>98.5</v>
      </c>
    </row>
    <row r="31" spans="1:29" x14ac:dyDescent="0.25">
      <c r="A31" t="s">
        <v>43</v>
      </c>
      <c r="B31" s="4">
        <v>1500</v>
      </c>
      <c r="C31" s="5">
        <v>105</v>
      </c>
      <c r="D31" s="4">
        <v>115</v>
      </c>
      <c r="E31" s="4">
        <v>108.8</v>
      </c>
      <c r="F31" s="4">
        <v>29</v>
      </c>
      <c r="G31" s="4">
        <v>22</v>
      </c>
      <c r="H31" s="5">
        <v>105.01</v>
      </c>
      <c r="I31" s="6">
        <v>4.6319999999999997</v>
      </c>
      <c r="J31" s="5">
        <v>14.48</v>
      </c>
      <c r="K31" s="5"/>
      <c r="L31" s="7">
        <v>0.28089999999999998</v>
      </c>
      <c r="N31" s="4">
        <v>113.9</v>
      </c>
      <c r="O31" s="4">
        <v>114.1</v>
      </c>
      <c r="P31" s="4">
        <v>26</v>
      </c>
      <c r="Q31" s="4">
        <v>28</v>
      </c>
      <c r="R31" s="4">
        <v>29</v>
      </c>
      <c r="S31" s="4"/>
      <c r="T31" s="4">
        <v>162.5</v>
      </c>
      <c r="U31" s="5">
        <v>0.05</v>
      </c>
      <c r="V31" s="4">
        <v>101</v>
      </c>
      <c r="W31" s="4">
        <v>405</v>
      </c>
      <c r="X31" s="4">
        <v>57.75</v>
      </c>
      <c r="Y31" s="4">
        <v>233</v>
      </c>
      <c r="Z31" s="4">
        <v>80</v>
      </c>
      <c r="AA31" s="4">
        <v>11.35</v>
      </c>
      <c r="AB31" s="5">
        <v>0.04</v>
      </c>
      <c r="AC31" s="4">
        <v>98.5</v>
      </c>
    </row>
    <row r="32" spans="1:29" x14ac:dyDescent="0.25">
      <c r="A32" t="s">
        <v>44</v>
      </c>
      <c r="B32" s="4">
        <v>1500</v>
      </c>
      <c r="C32" s="5">
        <v>105</v>
      </c>
      <c r="D32" s="4">
        <v>115</v>
      </c>
      <c r="E32" s="4">
        <v>109</v>
      </c>
      <c r="F32" s="4">
        <v>29</v>
      </c>
      <c r="G32" s="4">
        <v>22</v>
      </c>
      <c r="H32" s="5">
        <v>104.99</v>
      </c>
      <c r="I32" s="6">
        <v>4.633</v>
      </c>
      <c r="J32" s="5">
        <v>14.48</v>
      </c>
      <c r="K32" s="5"/>
      <c r="L32" s="7">
        <v>0.28089999999999998</v>
      </c>
      <c r="N32" s="4">
        <v>114</v>
      </c>
      <c r="O32" s="4">
        <v>114</v>
      </c>
      <c r="P32" s="4">
        <v>26</v>
      </c>
      <c r="Q32" s="4">
        <v>28</v>
      </c>
      <c r="R32" s="4">
        <v>29</v>
      </c>
      <c r="S32" s="4"/>
      <c r="T32" s="4">
        <v>164.8</v>
      </c>
      <c r="U32" s="5">
        <v>0.05</v>
      </c>
      <c r="V32" s="4">
        <v>101</v>
      </c>
      <c r="W32" s="4">
        <v>406</v>
      </c>
      <c r="X32" s="4">
        <v>57.81</v>
      </c>
      <c r="Y32" s="4">
        <v>235</v>
      </c>
      <c r="Z32" s="4">
        <v>80</v>
      </c>
      <c r="AA32" s="4">
        <v>11.36</v>
      </c>
      <c r="AB32" s="5">
        <v>0.04</v>
      </c>
      <c r="AC32" s="4">
        <v>98.5</v>
      </c>
    </row>
    <row r="33" spans="1:29" x14ac:dyDescent="0.25">
      <c r="A33" t="s">
        <v>45</v>
      </c>
      <c r="B33" s="4">
        <v>1500</v>
      </c>
      <c r="C33" s="5">
        <v>105</v>
      </c>
      <c r="D33" s="4">
        <v>115</v>
      </c>
      <c r="E33" s="4">
        <v>109</v>
      </c>
      <c r="F33" s="4">
        <v>29</v>
      </c>
      <c r="G33" s="4">
        <v>22</v>
      </c>
      <c r="H33" s="5">
        <v>105</v>
      </c>
      <c r="I33" s="6">
        <v>4.6319999999999997</v>
      </c>
      <c r="J33" s="5">
        <v>14.48</v>
      </c>
      <c r="K33" s="5"/>
      <c r="L33" s="7">
        <v>0.28079999999999999</v>
      </c>
      <c r="N33" s="4">
        <v>113.9</v>
      </c>
      <c r="O33" s="4">
        <v>113.7</v>
      </c>
      <c r="P33" s="4">
        <v>26</v>
      </c>
      <c r="Q33" s="4">
        <v>27</v>
      </c>
      <c r="R33" s="4">
        <v>29</v>
      </c>
      <c r="S33" s="4"/>
      <c r="T33" s="4">
        <v>164.7</v>
      </c>
      <c r="U33" s="5">
        <v>4.9000000000000002E-2</v>
      </c>
      <c r="V33" s="4">
        <v>101</v>
      </c>
      <c r="W33" s="4">
        <v>406</v>
      </c>
      <c r="X33" s="4">
        <v>57.79</v>
      </c>
      <c r="Y33" s="4">
        <v>234</v>
      </c>
      <c r="Z33" s="4">
        <v>80</v>
      </c>
      <c r="AA33" s="4">
        <v>11.36</v>
      </c>
      <c r="AB33" s="5">
        <v>0.04</v>
      </c>
      <c r="AC33" s="4">
        <v>98.5</v>
      </c>
    </row>
    <row r="34" spans="1:29" x14ac:dyDescent="0.25">
      <c r="A34" s="3" t="s">
        <v>46</v>
      </c>
      <c r="B34" s="4">
        <f>AVERAGE(B28:B33)</f>
        <v>1500</v>
      </c>
      <c r="C34" s="4">
        <f t="shared" ref="C34:L34" si="4">AVERAGE(C28:C33)</f>
        <v>105</v>
      </c>
      <c r="D34" s="4">
        <f t="shared" si="4"/>
        <v>115</v>
      </c>
      <c r="E34" s="4">
        <f t="shared" si="4"/>
        <v>108.95</v>
      </c>
      <c r="F34" s="4">
        <f t="shared" si="4"/>
        <v>29</v>
      </c>
      <c r="G34" s="4">
        <f t="shared" si="4"/>
        <v>22</v>
      </c>
      <c r="H34" s="4">
        <f t="shared" si="4"/>
        <v>105</v>
      </c>
      <c r="I34" s="4">
        <f t="shared" si="4"/>
        <v>4.6331666666666669</v>
      </c>
      <c r="J34" s="4">
        <f t="shared" si="4"/>
        <v>14.480000000000002</v>
      </c>
      <c r="K34" s="5">
        <f>MAX(J28:J33)-MIN(J28:J33)</f>
        <v>0</v>
      </c>
      <c r="L34" s="7">
        <f t="shared" si="4"/>
        <v>0.28089999999999998</v>
      </c>
      <c r="N34" s="4">
        <f>AVERAGE(N28:N33)</f>
        <v>113.93333333333334</v>
      </c>
      <c r="O34" s="4">
        <f t="shared" ref="O34:AC34" si="5">AVERAGE(O28:O33)</f>
        <v>113.95</v>
      </c>
      <c r="P34" s="4">
        <f t="shared" si="5"/>
        <v>26</v>
      </c>
      <c r="Q34" s="4">
        <f t="shared" si="5"/>
        <v>27.833333333333332</v>
      </c>
      <c r="R34" s="4">
        <f t="shared" si="5"/>
        <v>29</v>
      </c>
      <c r="S34" s="5">
        <f>MAX(R28:R33)-MIN(R28:R33)</f>
        <v>0</v>
      </c>
      <c r="T34" s="4">
        <f t="shared" si="5"/>
        <v>163.86666666666667</v>
      </c>
      <c r="U34" s="4">
        <f t="shared" si="5"/>
        <v>4.9833333333333334E-2</v>
      </c>
      <c r="V34" s="4">
        <f t="shared" si="5"/>
        <v>101</v>
      </c>
      <c r="W34" s="4">
        <f t="shared" si="5"/>
        <v>405.5</v>
      </c>
      <c r="X34" s="4">
        <f t="shared" si="5"/>
        <v>57.798333333333339</v>
      </c>
      <c r="Y34" s="4">
        <f t="shared" si="5"/>
        <v>234.16666666666666</v>
      </c>
      <c r="Z34" s="4">
        <f t="shared" si="5"/>
        <v>80</v>
      </c>
      <c r="AA34" s="4">
        <f t="shared" si="5"/>
        <v>11.343333333333334</v>
      </c>
      <c r="AB34" s="4">
        <f t="shared" si="5"/>
        <v>0.04</v>
      </c>
      <c r="AC34" s="4">
        <f t="shared" si="5"/>
        <v>98.5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6.3245553203378175E-5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9">
        <f>_xlfn.STDEV.S(L28:L33)/AVERAGE(L28:L33)</f>
        <v>2.2515326879095116E-4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53" t="s">
        <v>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N37" s="53" t="s">
        <v>1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695</v>
      </c>
      <c r="C40" s="5">
        <v>20</v>
      </c>
      <c r="D40" s="4">
        <v>115</v>
      </c>
      <c r="E40" s="4">
        <v>108.9</v>
      </c>
      <c r="F40" s="4">
        <v>29</v>
      </c>
      <c r="G40" s="4">
        <v>22</v>
      </c>
      <c r="H40" s="5">
        <v>103.99</v>
      </c>
      <c r="I40" s="6">
        <v>1.012</v>
      </c>
      <c r="J40" s="5">
        <v>14.48</v>
      </c>
      <c r="K40" s="5"/>
      <c r="L40" s="7">
        <v>0.6946</v>
      </c>
      <c r="N40" s="4">
        <v>117.5</v>
      </c>
      <c r="O40" s="4">
        <v>111</v>
      </c>
      <c r="P40" s="4">
        <v>26</v>
      </c>
      <c r="Q40" s="4">
        <v>26</v>
      </c>
      <c r="R40" s="4">
        <v>29</v>
      </c>
      <c r="S40" s="4"/>
      <c r="T40" s="4">
        <v>170.6</v>
      </c>
      <c r="U40" s="5">
        <v>0.05</v>
      </c>
      <c r="V40" s="4">
        <v>105</v>
      </c>
      <c r="W40" s="4">
        <v>407</v>
      </c>
      <c r="X40" s="4">
        <v>34.57</v>
      </c>
      <c r="Y40" s="4">
        <v>117</v>
      </c>
      <c r="Z40" s="4">
        <v>80</v>
      </c>
      <c r="AA40" s="4">
        <v>11.37</v>
      </c>
      <c r="AB40" s="5">
        <v>0</v>
      </c>
      <c r="AC40" s="4">
        <v>98.5</v>
      </c>
    </row>
    <row r="41" spans="1:29" x14ac:dyDescent="0.25">
      <c r="A41" t="s">
        <v>41</v>
      </c>
      <c r="B41" s="4">
        <v>695</v>
      </c>
      <c r="C41" s="5">
        <v>20</v>
      </c>
      <c r="D41" s="4">
        <v>114.8</v>
      </c>
      <c r="E41" s="4">
        <v>108.7</v>
      </c>
      <c r="F41" s="4">
        <v>29</v>
      </c>
      <c r="G41" s="4">
        <v>22</v>
      </c>
      <c r="H41" s="5">
        <v>104.01</v>
      </c>
      <c r="I41" s="6">
        <v>1.006</v>
      </c>
      <c r="J41" s="5">
        <v>14.48</v>
      </c>
      <c r="K41" s="5"/>
      <c r="L41" s="7">
        <v>0.69340000000000002</v>
      </c>
      <c r="N41" s="4">
        <v>118</v>
      </c>
      <c r="O41" s="4">
        <v>111.1</v>
      </c>
      <c r="P41" s="4">
        <v>26</v>
      </c>
      <c r="Q41" s="4">
        <v>26</v>
      </c>
      <c r="R41" s="4">
        <v>29</v>
      </c>
      <c r="S41" s="4"/>
      <c r="T41" s="4">
        <v>174.4</v>
      </c>
      <c r="U41" s="5">
        <v>0.05</v>
      </c>
      <c r="V41" s="4">
        <v>105</v>
      </c>
      <c r="W41" s="4">
        <v>407</v>
      </c>
      <c r="X41" s="4">
        <v>34.409999999999997</v>
      </c>
      <c r="Y41" s="4">
        <v>115</v>
      </c>
      <c r="Z41" s="4">
        <v>80</v>
      </c>
      <c r="AA41" s="4">
        <v>11.33</v>
      </c>
      <c r="AB41" s="5">
        <v>0</v>
      </c>
      <c r="AC41" s="4">
        <v>98.5</v>
      </c>
    </row>
    <row r="42" spans="1:29" x14ac:dyDescent="0.25">
      <c r="A42" t="s">
        <v>42</v>
      </c>
      <c r="B42" s="4">
        <v>695</v>
      </c>
      <c r="C42" s="5">
        <v>20</v>
      </c>
      <c r="D42" s="4">
        <v>115.1</v>
      </c>
      <c r="E42" s="4">
        <v>109.1</v>
      </c>
      <c r="F42" s="4">
        <v>29</v>
      </c>
      <c r="G42" s="4">
        <v>22</v>
      </c>
      <c r="H42" s="5">
        <v>104</v>
      </c>
      <c r="I42" s="6">
        <v>1.0089999999999999</v>
      </c>
      <c r="J42" s="5">
        <v>14.48</v>
      </c>
      <c r="K42" s="5"/>
      <c r="L42" s="7">
        <v>0.69269999999999998</v>
      </c>
      <c r="N42" s="4">
        <v>117.1</v>
      </c>
      <c r="O42" s="4">
        <v>111.5</v>
      </c>
      <c r="P42" s="4">
        <v>26</v>
      </c>
      <c r="Q42" s="4">
        <v>26</v>
      </c>
      <c r="R42" s="4">
        <v>29</v>
      </c>
      <c r="S42" s="4"/>
      <c r="T42" s="4">
        <v>172</v>
      </c>
      <c r="U42" s="5">
        <v>0.05</v>
      </c>
      <c r="V42" s="4">
        <v>105</v>
      </c>
      <c r="W42" s="4">
        <v>407</v>
      </c>
      <c r="X42" s="4">
        <v>34.15</v>
      </c>
      <c r="Y42" s="4">
        <v>114</v>
      </c>
      <c r="Z42" s="4">
        <v>80</v>
      </c>
      <c r="AA42" s="4">
        <v>11.32</v>
      </c>
      <c r="AB42" s="5">
        <v>0</v>
      </c>
      <c r="AC42" s="4">
        <v>98.5</v>
      </c>
    </row>
    <row r="43" spans="1:29" x14ac:dyDescent="0.25">
      <c r="A43" t="s">
        <v>43</v>
      </c>
      <c r="B43" s="4">
        <v>695</v>
      </c>
      <c r="C43" s="5">
        <v>20</v>
      </c>
      <c r="D43" s="4">
        <v>115.1</v>
      </c>
      <c r="E43" s="4">
        <v>109.3</v>
      </c>
      <c r="F43" s="4">
        <v>29</v>
      </c>
      <c r="G43" s="4">
        <v>22</v>
      </c>
      <c r="H43" s="5">
        <v>104</v>
      </c>
      <c r="I43" s="6">
        <v>1.014</v>
      </c>
      <c r="J43" s="5">
        <v>14.48</v>
      </c>
      <c r="K43" s="5"/>
      <c r="L43" s="7">
        <v>0.6966</v>
      </c>
      <c r="N43" s="4">
        <v>117.2</v>
      </c>
      <c r="O43" s="4">
        <v>111.4</v>
      </c>
      <c r="P43" s="4">
        <v>26</v>
      </c>
      <c r="Q43" s="4">
        <v>26</v>
      </c>
      <c r="R43" s="4">
        <v>29</v>
      </c>
      <c r="S43" s="4"/>
      <c r="T43" s="4">
        <v>172.3</v>
      </c>
      <c r="U43" s="5">
        <v>0.05</v>
      </c>
      <c r="V43" s="4">
        <v>105</v>
      </c>
      <c r="W43" s="4">
        <v>407</v>
      </c>
      <c r="X43" s="4">
        <v>34.03</v>
      </c>
      <c r="Y43" s="4">
        <v>119</v>
      </c>
      <c r="Z43" s="4">
        <v>80</v>
      </c>
      <c r="AA43" s="4">
        <v>11.38</v>
      </c>
      <c r="AB43" s="5">
        <v>0</v>
      </c>
      <c r="AC43" s="4">
        <v>98.5</v>
      </c>
    </row>
    <row r="44" spans="1:29" x14ac:dyDescent="0.25">
      <c r="A44" t="s">
        <v>44</v>
      </c>
      <c r="B44" s="4">
        <v>695</v>
      </c>
      <c r="C44" s="5">
        <v>20</v>
      </c>
      <c r="D44" s="4">
        <v>114.9</v>
      </c>
      <c r="E44" s="4">
        <v>108.7</v>
      </c>
      <c r="F44" s="4">
        <v>29</v>
      </c>
      <c r="G44" s="4">
        <v>22</v>
      </c>
      <c r="H44" s="5">
        <v>104</v>
      </c>
      <c r="I44" s="6">
        <v>1.0129999999999999</v>
      </c>
      <c r="J44" s="5">
        <v>14.49</v>
      </c>
      <c r="K44" s="5"/>
      <c r="L44" s="7">
        <v>0.69640000000000002</v>
      </c>
      <c r="N44" s="4">
        <v>118.3</v>
      </c>
      <c r="O44" s="4">
        <v>110.9</v>
      </c>
      <c r="P44" s="4">
        <v>26</v>
      </c>
      <c r="Q44" s="4">
        <v>26</v>
      </c>
      <c r="R44" s="4">
        <v>29</v>
      </c>
      <c r="S44" s="4"/>
      <c r="T44" s="4">
        <v>173.2</v>
      </c>
      <c r="U44" s="5">
        <v>0.05</v>
      </c>
      <c r="V44" s="4">
        <v>105</v>
      </c>
      <c r="W44" s="4">
        <v>407</v>
      </c>
      <c r="X44" s="4">
        <v>34.11</v>
      </c>
      <c r="Y44" s="4">
        <v>119</v>
      </c>
      <c r="Z44" s="4">
        <v>80</v>
      </c>
      <c r="AA44" s="4">
        <v>11.36</v>
      </c>
      <c r="AB44" s="5">
        <v>0</v>
      </c>
      <c r="AC44" s="4">
        <v>98.5</v>
      </c>
    </row>
    <row r="45" spans="1:29" x14ac:dyDescent="0.25">
      <c r="A45" t="s">
        <v>45</v>
      </c>
      <c r="B45" s="4">
        <v>695</v>
      </c>
      <c r="C45" s="5">
        <v>20</v>
      </c>
      <c r="D45" s="4">
        <v>115</v>
      </c>
      <c r="E45" s="4">
        <v>108.9</v>
      </c>
      <c r="F45" s="4">
        <v>29</v>
      </c>
      <c r="G45" s="4">
        <v>22</v>
      </c>
      <c r="H45" s="5">
        <v>104</v>
      </c>
      <c r="I45" s="6">
        <v>1.0109999999999999</v>
      </c>
      <c r="J45" s="5">
        <v>14.48</v>
      </c>
      <c r="K45" s="5"/>
      <c r="L45" s="7">
        <v>0.69540000000000002</v>
      </c>
      <c r="N45" s="4">
        <v>117.7</v>
      </c>
      <c r="O45" s="4">
        <v>111.4</v>
      </c>
      <c r="P45" s="4">
        <v>26</v>
      </c>
      <c r="Q45" s="4">
        <v>26</v>
      </c>
      <c r="R45" s="4">
        <v>29</v>
      </c>
      <c r="S45" s="4"/>
      <c r="T45" s="4">
        <v>172.6</v>
      </c>
      <c r="U45" s="5">
        <v>0.05</v>
      </c>
      <c r="V45" s="4">
        <v>105</v>
      </c>
      <c r="W45" s="4">
        <v>407</v>
      </c>
      <c r="X45" s="4">
        <v>33.56</v>
      </c>
      <c r="Y45" s="4">
        <v>121</v>
      </c>
      <c r="Z45" s="4">
        <v>80</v>
      </c>
      <c r="AA45" s="4">
        <v>11.36</v>
      </c>
      <c r="AB45" s="5">
        <v>0</v>
      </c>
      <c r="AC45" s="4">
        <v>98.5</v>
      </c>
    </row>
    <row r="46" spans="1:29" x14ac:dyDescent="0.25">
      <c r="A46" s="3" t="s">
        <v>46</v>
      </c>
      <c r="B46" s="4">
        <f>AVERAGE(B40:B45)</f>
        <v>695</v>
      </c>
      <c r="C46" s="4">
        <f t="shared" ref="C46:L46" si="6">AVERAGE(C40:C45)</f>
        <v>20</v>
      </c>
      <c r="D46" s="4">
        <f t="shared" si="6"/>
        <v>114.98333333333333</v>
      </c>
      <c r="E46" s="4">
        <f t="shared" si="6"/>
        <v>108.93333333333334</v>
      </c>
      <c r="F46" s="4">
        <f t="shared" si="6"/>
        <v>29</v>
      </c>
      <c r="G46" s="4">
        <f t="shared" si="6"/>
        <v>22</v>
      </c>
      <c r="H46" s="4">
        <f t="shared" si="6"/>
        <v>104</v>
      </c>
      <c r="I46" s="4">
        <f t="shared" si="6"/>
        <v>1.0108333333333333</v>
      </c>
      <c r="J46" s="4">
        <f t="shared" si="6"/>
        <v>14.481666666666667</v>
      </c>
      <c r="K46" s="5">
        <f>MAX(J40:J45)-MIN(J40:J45)</f>
        <v>9.9999999999997868E-3</v>
      </c>
      <c r="L46" s="7">
        <f t="shared" si="6"/>
        <v>0.69485000000000008</v>
      </c>
      <c r="N46" s="4">
        <f>AVERAGE(N40:N45)</f>
        <v>117.63333333333334</v>
      </c>
      <c r="O46" s="4">
        <f t="shared" ref="O46:AC46" si="7">AVERAGE(O40:O45)</f>
        <v>111.21666666666665</v>
      </c>
      <c r="P46" s="4">
        <f t="shared" si="7"/>
        <v>26</v>
      </c>
      <c r="Q46" s="4">
        <f t="shared" si="7"/>
        <v>26</v>
      </c>
      <c r="R46" s="4">
        <f t="shared" si="7"/>
        <v>29</v>
      </c>
      <c r="S46" s="5">
        <f>MAX(R40:R45)-MIN(R40:R45)</f>
        <v>0</v>
      </c>
      <c r="T46" s="4">
        <f t="shared" si="7"/>
        <v>172.51666666666665</v>
      </c>
      <c r="U46" s="4">
        <f t="shared" si="7"/>
        <v>4.9999999999999996E-2</v>
      </c>
      <c r="V46" s="4">
        <f t="shared" si="7"/>
        <v>105</v>
      </c>
      <c r="W46" s="4">
        <f t="shared" si="7"/>
        <v>407</v>
      </c>
      <c r="X46" s="4">
        <f t="shared" si="7"/>
        <v>34.138333333333328</v>
      </c>
      <c r="Y46" s="4">
        <f t="shared" si="7"/>
        <v>117.5</v>
      </c>
      <c r="Z46" s="4">
        <f t="shared" si="7"/>
        <v>80</v>
      </c>
      <c r="AA46" s="4">
        <f t="shared" si="7"/>
        <v>11.353333333333333</v>
      </c>
      <c r="AB46" s="4">
        <f t="shared" si="7"/>
        <v>0</v>
      </c>
      <c r="AC46" s="4">
        <f t="shared" si="7"/>
        <v>98.5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1.5846135175493171E-3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9">
        <f>_xlfn.STDEV.S(L40:L45)/AVERAGE(L40:L45)</f>
        <v>2.280511646469478E-3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53" t="s">
        <v>0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N49" s="53" t="s">
        <v>1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</v>
      </c>
      <c r="C52" s="5">
        <v>20</v>
      </c>
      <c r="D52" s="4">
        <v>34.9</v>
      </c>
      <c r="E52" s="4">
        <v>35</v>
      </c>
      <c r="F52" s="4">
        <v>29</v>
      </c>
      <c r="G52" s="4">
        <v>22</v>
      </c>
      <c r="H52" s="5">
        <v>104</v>
      </c>
      <c r="I52" s="6">
        <v>1.2509999999999999</v>
      </c>
      <c r="J52" s="5">
        <v>14.49</v>
      </c>
      <c r="K52" s="5"/>
      <c r="L52" s="7">
        <v>0.85940000000000005</v>
      </c>
      <c r="N52" s="4">
        <v>33.5</v>
      </c>
      <c r="O52" s="4">
        <v>37.4</v>
      </c>
      <c r="P52" s="4">
        <v>26</v>
      </c>
      <c r="Q52" s="4">
        <v>24</v>
      </c>
      <c r="R52" s="4">
        <v>29</v>
      </c>
      <c r="T52" s="4">
        <v>53.5</v>
      </c>
      <c r="U52" s="5">
        <v>0.05</v>
      </c>
      <c r="V52" s="4">
        <v>105</v>
      </c>
      <c r="W52" s="4">
        <v>408</v>
      </c>
      <c r="X52" s="4">
        <v>34.97</v>
      </c>
      <c r="Y52" s="4">
        <v>524</v>
      </c>
      <c r="Z52" s="4">
        <v>80</v>
      </c>
      <c r="AA52" s="4">
        <v>11.34</v>
      </c>
      <c r="AB52" s="5">
        <v>0.01</v>
      </c>
      <c r="AC52" s="4">
        <v>98.5</v>
      </c>
    </row>
    <row r="53" spans="1:29" x14ac:dyDescent="0.25">
      <c r="A53" t="s">
        <v>41</v>
      </c>
      <c r="B53" s="4">
        <v>695</v>
      </c>
      <c r="C53" s="5">
        <v>20</v>
      </c>
      <c r="D53" s="4">
        <v>35</v>
      </c>
      <c r="E53" s="4">
        <v>35</v>
      </c>
      <c r="F53" s="4">
        <v>29</v>
      </c>
      <c r="G53" s="4">
        <v>22</v>
      </c>
      <c r="H53" s="5">
        <v>104</v>
      </c>
      <c r="I53" s="6">
        <v>1.2470000000000001</v>
      </c>
      <c r="J53" s="5">
        <v>14.5</v>
      </c>
      <c r="K53" s="5"/>
      <c r="L53" s="7">
        <v>0.85699999999999998</v>
      </c>
      <c r="N53" s="4">
        <v>33.6</v>
      </c>
      <c r="O53" s="4">
        <v>37.4</v>
      </c>
      <c r="P53" s="4">
        <v>26</v>
      </c>
      <c r="Q53" s="4">
        <v>24</v>
      </c>
      <c r="R53" s="4">
        <v>29</v>
      </c>
      <c r="T53" s="4">
        <v>53.3</v>
      </c>
      <c r="U53" s="5">
        <v>0.05</v>
      </c>
      <c r="V53" s="4">
        <v>105</v>
      </c>
      <c r="W53" s="4">
        <v>407</v>
      </c>
      <c r="X53" s="4">
        <v>35.18</v>
      </c>
      <c r="Y53" s="4">
        <v>525</v>
      </c>
      <c r="Z53" s="4">
        <v>80</v>
      </c>
      <c r="AA53" s="4">
        <v>11.38</v>
      </c>
      <c r="AB53" s="5">
        <v>0.01</v>
      </c>
      <c r="AC53" s="4">
        <v>98.5</v>
      </c>
    </row>
    <row r="54" spans="1:29" x14ac:dyDescent="0.25">
      <c r="A54" t="s">
        <v>42</v>
      </c>
      <c r="B54" s="4">
        <v>695</v>
      </c>
      <c r="C54" s="5">
        <v>20</v>
      </c>
      <c r="D54" s="4">
        <v>35.1</v>
      </c>
      <c r="E54" s="4">
        <v>35.1</v>
      </c>
      <c r="F54" s="4">
        <v>29</v>
      </c>
      <c r="G54" s="4">
        <v>22</v>
      </c>
      <c r="H54" s="5">
        <v>104.01</v>
      </c>
      <c r="I54" s="6">
        <v>1.244</v>
      </c>
      <c r="J54" s="5">
        <v>14.5</v>
      </c>
      <c r="K54" s="5"/>
      <c r="L54" s="7">
        <v>0.85529999999999995</v>
      </c>
      <c r="N54" s="4">
        <v>33.5</v>
      </c>
      <c r="O54" s="4">
        <v>37.4</v>
      </c>
      <c r="P54" s="4">
        <v>26</v>
      </c>
      <c r="Q54" s="4">
        <v>24</v>
      </c>
      <c r="R54" s="4">
        <v>29</v>
      </c>
      <c r="T54" s="4">
        <v>50.5</v>
      </c>
      <c r="U54" s="5">
        <v>0.05</v>
      </c>
      <c r="V54" s="4">
        <v>105</v>
      </c>
      <c r="W54" s="4">
        <v>407</v>
      </c>
      <c r="X54" s="4">
        <v>35.39</v>
      </c>
      <c r="Y54" s="4">
        <v>523</v>
      </c>
      <c r="Z54" s="4">
        <v>80</v>
      </c>
      <c r="AA54" s="4">
        <v>11.35</v>
      </c>
      <c r="AB54" s="5">
        <v>0.01</v>
      </c>
      <c r="AC54" s="4">
        <v>98.5</v>
      </c>
    </row>
    <row r="55" spans="1:29" x14ac:dyDescent="0.25">
      <c r="A55" t="s">
        <v>43</v>
      </c>
      <c r="B55" s="4">
        <v>695</v>
      </c>
      <c r="C55" s="5">
        <v>20</v>
      </c>
      <c r="D55" s="4">
        <v>35</v>
      </c>
      <c r="E55" s="4">
        <v>35.1</v>
      </c>
      <c r="F55" s="4">
        <v>29</v>
      </c>
      <c r="G55" s="4">
        <v>22</v>
      </c>
      <c r="H55" s="5">
        <v>104</v>
      </c>
      <c r="I55" s="6">
        <v>1.246</v>
      </c>
      <c r="J55" s="5">
        <v>14.5</v>
      </c>
      <c r="K55" s="5"/>
      <c r="L55" s="7">
        <v>0.85599999999999998</v>
      </c>
      <c r="N55" s="4">
        <v>33.4</v>
      </c>
      <c r="O55" s="4">
        <v>37.4</v>
      </c>
      <c r="P55" s="4">
        <v>26</v>
      </c>
      <c r="Q55" s="4">
        <v>24</v>
      </c>
      <c r="R55" s="4">
        <v>29</v>
      </c>
      <c r="T55" s="4">
        <v>49.4</v>
      </c>
      <c r="U55" s="5">
        <v>0.05</v>
      </c>
      <c r="V55" s="4">
        <v>105</v>
      </c>
      <c r="W55" s="4">
        <v>408</v>
      </c>
      <c r="X55" s="4">
        <v>34.979999999999997</v>
      </c>
      <c r="Y55" s="4">
        <v>522</v>
      </c>
      <c r="Z55" s="4">
        <v>80</v>
      </c>
      <c r="AA55" s="4">
        <v>11.37</v>
      </c>
      <c r="AB55" s="5">
        <v>0.01</v>
      </c>
      <c r="AC55" s="4">
        <v>98.5</v>
      </c>
    </row>
    <row r="56" spans="1:29" x14ac:dyDescent="0.25">
      <c r="A56" t="s">
        <v>44</v>
      </c>
      <c r="B56" s="4">
        <v>695</v>
      </c>
      <c r="C56" s="5">
        <v>20</v>
      </c>
      <c r="D56" s="4">
        <v>35</v>
      </c>
      <c r="E56" s="4">
        <v>35</v>
      </c>
      <c r="F56" s="4">
        <v>29</v>
      </c>
      <c r="G56" s="4">
        <v>22</v>
      </c>
      <c r="H56" s="5">
        <v>104</v>
      </c>
      <c r="I56" s="6">
        <v>1.25</v>
      </c>
      <c r="J56" s="5">
        <v>14.5</v>
      </c>
      <c r="K56" s="5"/>
      <c r="L56" s="7">
        <v>0.85770000000000002</v>
      </c>
      <c r="N56" s="4">
        <v>33.299999999999997</v>
      </c>
      <c r="O56" s="4">
        <v>37.299999999999997</v>
      </c>
      <c r="P56" s="4">
        <v>26</v>
      </c>
      <c r="Q56" s="4">
        <v>24</v>
      </c>
      <c r="R56" s="4">
        <v>29</v>
      </c>
      <c r="T56" s="4">
        <v>50.2</v>
      </c>
      <c r="U56" s="5">
        <v>0.05</v>
      </c>
      <c r="V56" s="4">
        <v>105</v>
      </c>
      <c r="W56" s="4">
        <v>408</v>
      </c>
      <c r="X56" s="4">
        <v>34.67</v>
      </c>
      <c r="Y56" s="4">
        <v>522</v>
      </c>
      <c r="Z56" s="4">
        <v>80</v>
      </c>
      <c r="AA56" s="4">
        <v>11.4</v>
      </c>
      <c r="AB56" s="5">
        <v>0.01</v>
      </c>
      <c r="AC56" s="4">
        <v>98.5</v>
      </c>
    </row>
    <row r="57" spans="1:29" x14ac:dyDescent="0.25">
      <c r="A57" t="s">
        <v>45</v>
      </c>
      <c r="B57" s="4">
        <v>695</v>
      </c>
      <c r="C57" s="5">
        <v>20</v>
      </c>
      <c r="D57" s="4">
        <v>34.9</v>
      </c>
      <c r="E57" s="4">
        <v>35</v>
      </c>
      <c r="F57" s="4">
        <v>29</v>
      </c>
      <c r="G57" s="4">
        <v>22</v>
      </c>
      <c r="H57" s="5">
        <v>103.99</v>
      </c>
      <c r="I57" s="6">
        <v>1.244</v>
      </c>
      <c r="J57" s="5">
        <v>14.5</v>
      </c>
      <c r="K57" s="5"/>
      <c r="L57" s="7">
        <v>0.85409999999999997</v>
      </c>
      <c r="N57" s="4">
        <v>33.4</v>
      </c>
      <c r="O57" s="4">
        <v>37.4</v>
      </c>
      <c r="P57" s="4">
        <v>26</v>
      </c>
      <c r="Q57" s="4">
        <v>24</v>
      </c>
      <c r="R57" s="4">
        <v>29</v>
      </c>
      <c r="T57" s="4">
        <v>52.9</v>
      </c>
      <c r="U57" s="5">
        <v>0.05</v>
      </c>
      <c r="V57" s="4">
        <v>105</v>
      </c>
      <c r="W57" s="4">
        <v>407</v>
      </c>
      <c r="X57" s="4">
        <v>35.65</v>
      </c>
      <c r="Y57" s="4">
        <v>522</v>
      </c>
      <c r="Z57" s="4">
        <v>80</v>
      </c>
      <c r="AA57" s="4">
        <v>11.37</v>
      </c>
      <c r="AB57" s="5">
        <v>0.01</v>
      </c>
      <c r="AC57" s="4">
        <v>98.5</v>
      </c>
    </row>
    <row r="58" spans="1:29" x14ac:dyDescent="0.25">
      <c r="A58" s="3" t="s">
        <v>46</v>
      </c>
      <c r="B58" s="4">
        <f>AVERAGE(B52:B57)</f>
        <v>695</v>
      </c>
      <c r="C58" s="4">
        <f t="shared" ref="C58:L58" si="8">AVERAGE(C52:C57)</f>
        <v>20</v>
      </c>
      <c r="D58" s="4">
        <f t="shared" si="8"/>
        <v>34.983333333333334</v>
      </c>
      <c r="E58" s="4">
        <f t="shared" si="8"/>
        <v>35.033333333333331</v>
      </c>
      <c r="F58" s="4">
        <f t="shared" si="8"/>
        <v>29</v>
      </c>
      <c r="G58" s="4">
        <f t="shared" si="8"/>
        <v>22</v>
      </c>
      <c r="H58" s="4">
        <f t="shared" si="8"/>
        <v>104</v>
      </c>
      <c r="I58" s="4">
        <f t="shared" si="8"/>
        <v>1.2469999999999999</v>
      </c>
      <c r="J58" s="4">
        <f t="shared" si="8"/>
        <v>14.498333333333335</v>
      </c>
      <c r="K58" s="5">
        <f>MAX(J52:J57)-MIN(J52:J57)</f>
        <v>9.9999999999997868E-3</v>
      </c>
      <c r="L58" s="7">
        <f t="shared" si="8"/>
        <v>0.85658333333333336</v>
      </c>
      <c r="N58" s="4">
        <f>AVERAGE(N52:N57)</f>
        <v>33.450000000000003</v>
      </c>
      <c r="O58" s="4">
        <f t="shared" ref="O58:AC58" si="9">AVERAGE(O52:O57)</f>
        <v>37.383333333333333</v>
      </c>
      <c r="P58" s="4">
        <f t="shared" si="9"/>
        <v>26</v>
      </c>
      <c r="Q58" s="4">
        <f t="shared" si="9"/>
        <v>24</v>
      </c>
      <c r="R58" s="4">
        <f t="shared" si="9"/>
        <v>29</v>
      </c>
      <c r="S58" s="5">
        <f>MAX(R52:R57)-MIN(R52:R57)</f>
        <v>0</v>
      </c>
      <c r="T58" s="4">
        <f t="shared" si="9"/>
        <v>51.633333333333333</v>
      </c>
      <c r="U58" s="4">
        <f t="shared" si="9"/>
        <v>4.9999999999999996E-2</v>
      </c>
      <c r="V58" s="4">
        <f t="shared" si="9"/>
        <v>105</v>
      </c>
      <c r="W58" s="4">
        <f t="shared" si="9"/>
        <v>407.5</v>
      </c>
      <c r="X58" s="4">
        <f t="shared" si="9"/>
        <v>35.14</v>
      </c>
      <c r="Y58" s="4">
        <f t="shared" si="9"/>
        <v>523</v>
      </c>
      <c r="Z58" s="4">
        <f t="shared" si="9"/>
        <v>80</v>
      </c>
      <c r="AA58" s="4">
        <f t="shared" si="9"/>
        <v>11.368333333333332</v>
      </c>
      <c r="AB58" s="4">
        <f t="shared" si="9"/>
        <v>0.01</v>
      </c>
      <c r="AC58" s="4">
        <f t="shared" si="9"/>
        <v>98.5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1.871274075774789E-3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9">
        <f>_xlfn.STDEV.S(L52:L57)/AVERAGE(L52:L57)</f>
        <v>2.1845791331158155E-3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53" t="s">
        <v>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N61" s="53" t="s">
        <v>1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</v>
      </c>
      <c r="C64" s="5">
        <v>40</v>
      </c>
      <c r="D64" s="4">
        <v>115</v>
      </c>
      <c r="E64" s="4">
        <v>108.6</v>
      </c>
      <c r="F64" s="4">
        <v>29</v>
      </c>
      <c r="G64" s="4">
        <v>22</v>
      </c>
      <c r="H64" s="5">
        <v>103.99</v>
      </c>
      <c r="I64" s="6">
        <v>1.2729999999999999</v>
      </c>
      <c r="J64" s="5">
        <v>14.47</v>
      </c>
      <c r="K64" s="5"/>
      <c r="L64" s="7">
        <v>0.43690000000000001</v>
      </c>
      <c r="N64" s="4">
        <v>117.3</v>
      </c>
      <c r="O64" s="4">
        <v>111.2</v>
      </c>
      <c r="P64" s="4">
        <v>26</v>
      </c>
      <c r="Q64" s="4">
        <v>25</v>
      </c>
      <c r="R64" s="4">
        <v>29</v>
      </c>
      <c r="T64" s="4">
        <v>172.5</v>
      </c>
      <c r="U64" s="5">
        <v>0.05</v>
      </c>
      <c r="V64" s="4">
        <v>105</v>
      </c>
      <c r="W64" s="4">
        <v>407</v>
      </c>
      <c r="X64" s="4">
        <v>40.479999999999997</v>
      </c>
      <c r="Y64" s="4">
        <v>113</v>
      </c>
      <c r="Z64" s="4">
        <v>80</v>
      </c>
      <c r="AA64" s="4">
        <v>11.39</v>
      </c>
      <c r="AB64" s="5">
        <v>0.01</v>
      </c>
      <c r="AC64" s="4">
        <v>98.5</v>
      </c>
    </row>
    <row r="65" spans="1:29" x14ac:dyDescent="0.25">
      <c r="A65" t="s">
        <v>41</v>
      </c>
      <c r="B65" s="4">
        <v>695</v>
      </c>
      <c r="C65" s="5">
        <v>40</v>
      </c>
      <c r="D65" s="4">
        <v>115.1</v>
      </c>
      <c r="E65" s="4">
        <v>109.2</v>
      </c>
      <c r="F65" s="4">
        <v>29</v>
      </c>
      <c r="G65" s="4">
        <v>22</v>
      </c>
      <c r="H65" s="5">
        <v>104.01</v>
      </c>
      <c r="I65" s="6">
        <v>1.2729999999999999</v>
      </c>
      <c r="J65" s="5">
        <v>14.47</v>
      </c>
      <c r="K65" s="5"/>
      <c r="L65" s="7">
        <v>0.43690000000000001</v>
      </c>
      <c r="N65" s="4">
        <v>117</v>
      </c>
      <c r="O65" s="4">
        <v>112.1</v>
      </c>
      <c r="P65" s="4">
        <v>26</v>
      </c>
      <c r="Q65" s="4">
        <v>25</v>
      </c>
      <c r="R65" s="4">
        <v>29</v>
      </c>
      <c r="T65" s="4">
        <v>169.8</v>
      </c>
      <c r="U65" s="5">
        <v>0.05</v>
      </c>
      <c r="V65" s="4">
        <v>105</v>
      </c>
      <c r="W65" s="4">
        <v>407</v>
      </c>
      <c r="X65" s="4">
        <v>40.65</v>
      </c>
      <c r="Y65" s="4">
        <v>116</v>
      </c>
      <c r="Z65" s="4">
        <v>80</v>
      </c>
      <c r="AA65" s="4">
        <v>11.34</v>
      </c>
      <c r="AB65" s="5">
        <v>0.02</v>
      </c>
      <c r="AC65" s="4">
        <v>98.5</v>
      </c>
    </row>
    <row r="66" spans="1:29" x14ac:dyDescent="0.25">
      <c r="A66" t="s">
        <v>42</v>
      </c>
      <c r="B66" s="4">
        <v>695</v>
      </c>
      <c r="C66" s="5">
        <v>40</v>
      </c>
      <c r="D66" s="4">
        <v>115</v>
      </c>
      <c r="E66" s="4">
        <v>109.1</v>
      </c>
      <c r="F66" s="4">
        <v>29</v>
      </c>
      <c r="G66" s="4">
        <v>22</v>
      </c>
      <c r="H66" s="5">
        <v>104</v>
      </c>
      <c r="I66" s="6">
        <v>1.2729999999999999</v>
      </c>
      <c r="J66" s="5">
        <v>14.47</v>
      </c>
      <c r="K66" s="5"/>
      <c r="L66" s="7">
        <v>0.43719999999999998</v>
      </c>
      <c r="N66" s="4">
        <v>117.6</v>
      </c>
      <c r="O66" s="4">
        <v>111.2</v>
      </c>
      <c r="P66" s="4">
        <v>26</v>
      </c>
      <c r="Q66" s="4">
        <v>25</v>
      </c>
      <c r="R66" s="4">
        <v>29</v>
      </c>
      <c r="T66" s="4">
        <v>171.6</v>
      </c>
      <c r="U66" s="5">
        <v>0.05</v>
      </c>
      <c r="V66" s="4">
        <v>105</v>
      </c>
      <c r="W66" s="4">
        <v>407</v>
      </c>
      <c r="X66" s="4">
        <v>40.200000000000003</v>
      </c>
      <c r="Y66" s="4">
        <v>115</v>
      </c>
      <c r="Z66" s="4">
        <v>80</v>
      </c>
      <c r="AA66" s="4">
        <v>11.33</v>
      </c>
      <c r="AB66" s="5">
        <v>0.01</v>
      </c>
      <c r="AC66" s="4">
        <v>98.5</v>
      </c>
    </row>
    <row r="67" spans="1:29" x14ac:dyDescent="0.25">
      <c r="A67" t="s">
        <v>43</v>
      </c>
      <c r="B67" s="4">
        <v>695</v>
      </c>
      <c r="C67" s="5">
        <v>40</v>
      </c>
      <c r="D67" s="4">
        <v>115</v>
      </c>
      <c r="E67" s="4">
        <v>108.7</v>
      </c>
      <c r="F67" s="4">
        <v>29</v>
      </c>
      <c r="G67" s="4">
        <v>22</v>
      </c>
      <c r="H67" s="5">
        <v>104</v>
      </c>
      <c r="I67" s="6">
        <v>1.272</v>
      </c>
      <c r="J67" s="5">
        <v>14.47</v>
      </c>
      <c r="K67" s="5"/>
      <c r="L67" s="7">
        <v>0.43759999999999999</v>
      </c>
      <c r="N67" s="4">
        <v>118.3</v>
      </c>
      <c r="O67" s="4">
        <v>111.5</v>
      </c>
      <c r="P67" s="4">
        <v>26</v>
      </c>
      <c r="Q67" s="4">
        <v>25</v>
      </c>
      <c r="R67" s="4">
        <v>29</v>
      </c>
      <c r="T67" s="4">
        <v>172.1</v>
      </c>
      <c r="U67" s="5">
        <v>0.05</v>
      </c>
      <c r="V67" s="4">
        <v>105</v>
      </c>
      <c r="W67" s="4">
        <v>407</v>
      </c>
      <c r="X67" s="4">
        <v>40.36</v>
      </c>
      <c r="Y67" s="4">
        <v>115</v>
      </c>
      <c r="Z67" s="4">
        <v>80</v>
      </c>
      <c r="AA67" s="4">
        <v>11.37</v>
      </c>
      <c r="AB67" s="5">
        <v>0.02</v>
      </c>
      <c r="AC67" s="4">
        <v>98.5</v>
      </c>
    </row>
    <row r="68" spans="1:29" x14ac:dyDescent="0.25">
      <c r="A68" t="s">
        <v>44</v>
      </c>
      <c r="B68" s="4">
        <v>695</v>
      </c>
      <c r="C68" s="5">
        <v>40</v>
      </c>
      <c r="D68" s="4">
        <v>114.9</v>
      </c>
      <c r="E68" s="4">
        <v>109.4</v>
      </c>
      <c r="F68" s="4">
        <v>29</v>
      </c>
      <c r="G68" s="4">
        <v>22</v>
      </c>
      <c r="H68" s="5">
        <v>104.01</v>
      </c>
      <c r="I68" s="6">
        <v>1.278</v>
      </c>
      <c r="J68" s="5">
        <v>14.47</v>
      </c>
      <c r="K68" s="5"/>
      <c r="L68" s="7">
        <v>0.43840000000000001</v>
      </c>
      <c r="N68" s="4">
        <v>118</v>
      </c>
      <c r="O68" s="4">
        <v>112.1</v>
      </c>
      <c r="P68" s="4">
        <v>26</v>
      </c>
      <c r="Q68" s="4">
        <v>25</v>
      </c>
      <c r="R68" s="4">
        <v>29</v>
      </c>
      <c r="T68" s="4">
        <v>173.8</v>
      </c>
      <c r="U68" s="5">
        <v>0.05</v>
      </c>
      <c r="V68" s="4">
        <v>105</v>
      </c>
      <c r="W68" s="4">
        <v>407</v>
      </c>
      <c r="X68" s="4">
        <v>40.630000000000003</v>
      </c>
      <c r="Y68" s="4">
        <v>113</v>
      </c>
      <c r="Z68" s="4">
        <v>80</v>
      </c>
      <c r="AA68" s="4">
        <v>11.35</v>
      </c>
      <c r="AB68" s="5">
        <v>0.02</v>
      </c>
      <c r="AC68" s="4">
        <v>98.5</v>
      </c>
    </row>
    <row r="69" spans="1:29" x14ac:dyDescent="0.25">
      <c r="A69" t="s">
        <v>45</v>
      </c>
      <c r="B69" s="4">
        <v>695</v>
      </c>
      <c r="C69" s="5">
        <v>40</v>
      </c>
      <c r="D69" s="4">
        <v>115.1</v>
      </c>
      <c r="E69" s="4">
        <v>108.8</v>
      </c>
      <c r="F69" s="4">
        <v>29</v>
      </c>
      <c r="G69" s="4">
        <v>22</v>
      </c>
      <c r="H69" s="5">
        <v>103.99</v>
      </c>
      <c r="I69" s="6">
        <v>1.272</v>
      </c>
      <c r="J69" s="5">
        <v>14.47</v>
      </c>
      <c r="K69" s="5"/>
      <c r="L69" s="7">
        <v>0.43719999999999998</v>
      </c>
      <c r="N69" s="4">
        <v>117.1</v>
      </c>
      <c r="O69" s="4">
        <v>110.9</v>
      </c>
      <c r="P69" s="4">
        <v>26</v>
      </c>
      <c r="Q69" s="4">
        <v>25</v>
      </c>
      <c r="R69" s="4">
        <v>29</v>
      </c>
      <c r="T69" s="4">
        <v>171.6</v>
      </c>
      <c r="U69" s="5">
        <v>0.05</v>
      </c>
      <c r="V69" s="4">
        <v>105</v>
      </c>
      <c r="W69" s="4">
        <v>407</v>
      </c>
      <c r="X69" s="4">
        <v>40.65</v>
      </c>
      <c r="Y69" s="4">
        <v>114</v>
      </c>
      <c r="Z69" s="4">
        <v>80</v>
      </c>
      <c r="AA69" s="4">
        <v>11.35</v>
      </c>
      <c r="AB69" s="5">
        <v>0.02</v>
      </c>
      <c r="AC69" s="4">
        <v>98.5</v>
      </c>
    </row>
    <row r="70" spans="1:29" x14ac:dyDescent="0.25">
      <c r="A70" s="3" t="s">
        <v>46</v>
      </c>
      <c r="B70" s="4">
        <f>AVERAGE(B64:B69)</f>
        <v>695</v>
      </c>
      <c r="C70" s="4">
        <f t="shared" ref="C70:L70" si="10">AVERAGE(C64:C69)</f>
        <v>40</v>
      </c>
      <c r="D70" s="4">
        <f t="shared" si="10"/>
        <v>115.01666666666667</v>
      </c>
      <c r="E70" s="4">
        <f t="shared" si="10"/>
        <v>108.96666666666665</v>
      </c>
      <c r="F70" s="4">
        <f t="shared" si="10"/>
        <v>29</v>
      </c>
      <c r="G70" s="4">
        <f t="shared" si="10"/>
        <v>22</v>
      </c>
      <c r="H70" s="4">
        <f t="shared" si="10"/>
        <v>104</v>
      </c>
      <c r="I70" s="4">
        <f t="shared" si="10"/>
        <v>1.2735000000000001</v>
      </c>
      <c r="J70" s="4">
        <f t="shared" si="10"/>
        <v>14.47</v>
      </c>
      <c r="K70" s="5">
        <f>MAX(J64:J69)-MIN(J64:J69)</f>
        <v>0</v>
      </c>
      <c r="L70" s="7">
        <f t="shared" si="10"/>
        <v>0.43736666666666663</v>
      </c>
      <c r="N70" s="4">
        <f>AVERAGE(N64:N69)</f>
        <v>117.55000000000001</v>
      </c>
      <c r="O70" s="4">
        <f t="shared" ref="O70:AC70" si="11">AVERAGE(O64:O69)</f>
        <v>111.5</v>
      </c>
      <c r="P70" s="4">
        <f t="shared" si="11"/>
        <v>26</v>
      </c>
      <c r="Q70" s="4">
        <f t="shared" si="11"/>
        <v>25</v>
      </c>
      <c r="R70" s="4">
        <f t="shared" si="11"/>
        <v>29</v>
      </c>
      <c r="S70" s="5">
        <f>MAX(R64:R69)-MIN(R64:R69)</f>
        <v>0</v>
      </c>
      <c r="T70" s="4">
        <f t="shared" si="11"/>
        <v>171.89999999999998</v>
      </c>
      <c r="U70" s="4">
        <f t="shared" si="11"/>
        <v>4.9999999999999996E-2</v>
      </c>
      <c r="V70" s="4">
        <f t="shared" si="11"/>
        <v>105</v>
      </c>
      <c r="W70" s="4">
        <f t="shared" si="11"/>
        <v>407</v>
      </c>
      <c r="X70" s="4">
        <f t="shared" si="11"/>
        <v>40.494999999999997</v>
      </c>
      <c r="Y70" s="4">
        <f t="shared" si="11"/>
        <v>114.33333333333333</v>
      </c>
      <c r="Z70" s="4">
        <f t="shared" si="11"/>
        <v>80</v>
      </c>
      <c r="AA70" s="4">
        <f t="shared" si="11"/>
        <v>11.354999999999999</v>
      </c>
      <c r="AB70" s="4">
        <f t="shared" si="11"/>
        <v>1.6666666666666666E-2</v>
      </c>
      <c r="AC70" s="4">
        <f t="shared" si="11"/>
        <v>98.5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5.6803755744375703E-4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9">
        <f>_xlfn.STDEV.S(L64:L69)/AVERAGE(L64:L69)</f>
        <v>1.298767374690398E-3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57" t="s">
        <v>54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60" t="s">
        <v>59</v>
      </c>
      <c r="H76" s="61"/>
      <c r="I76" s="60" t="s">
        <v>60</v>
      </c>
      <c r="J76" s="61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57" t="s">
        <v>66</v>
      </c>
      <c r="H77" s="59"/>
      <c r="I77" s="57" t="s">
        <v>66</v>
      </c>
      <c r="J77" s="59"/>
    </row>
    <row r="78" spans="1:29" x14ac:dyDescent="0.25">
      <c r="A78" s="10" t="s">
        <v>29</v>
      </c>
      <c r="B78" s="15">
        <f>L10</f>
        <v>0.27939999999999993</v>
      </c>
      <c r="C78" s="50">
        <f>L12</f>
        <v>2.2636203723471078E-4</v>
      </c>
      <c r="D78" s="10">
        <v>0.5</v>
      </c>
      <c r="E78" s="10">
        <v>21.99</v>
      </c>
      <c r="F78" s="16">
        <v>0.3</v>
      </c>
      <c r="G78" s="54">
        <v>0.921601</v>
      </c>
      <c r="H78" s="55"/>
      <c r="I78" s="54">
        <v>3.072003</v>
      </c>
      <c r="J78" s="56"/>
    </row>
    <row r="79" spans="1:29" x14ac:dyDescent="0.25">
      <c r="A79" s="10" t="s">
        <v>49</v>
      </c>
      <c r="B79" s="15">
        <f>L22</f>
        <v>0.29268333333333335</v>
      </c>
      <c r="C79" s="50">
        <f>L24</f>
        <v>5.8848633598377134E-4</v>
      </c>
      <c r="D79" s="10">
        <v>0.5</v>
      </c>
      <c r="E79" s="10">
        <v>21.99</v>
      </c>
      <c r="F79" s="16">
        <v>3.2000000000000001E-2</v>
      </c>
      <c r="G79" s="62">
        <v>0.102977</v>
      </c>
      <c r="H79" s="63"/>
      <c r="I79" s="62">
        <v>3.2180170000000001</v>
      </c>
      <c r="J79" s="64"/>
    </row>
    <row r="80" spans="1:29" x14ac:dyDescent="0.25">
      <c r="A80" s="10" t="s">
        <v>50</v>
      </c>
      <c r="B80" s="15">
        <f>L34</f>
        <v>0.28089999999999998</v>
      </c>
      <c r="C80" s="50">
        <f>L36</f>
        <v>2.2515326879095116E-4</v>
      </c>
      <c r="D80" s="10">
        <v>0.5</v>
      </c>
      <c r="E80" s="10">
        <v>16.489999999999998</v>
      </c>
      <c r="F80" s="16">
        <v>0.31</v>
      </c>
      <c r="G80" s="62">
        <v>0.71796599999999999</v>
      </c>
      <c r="H80" s="63"/>
      <c r="I80" s="62">
        <v>2.3160210000000001</v>
      </c>
      <c r="J80" s="64"/>
    </row>
    <row r="81" spans="1:10" x14ac:dyDescent="0.25">
      <c r="A81" s="10" t="s">
        <v>51</v>
      </c>
      <c r="B81" s="15">
        <f>L46</f>
        <v>0.69485000000000008</v>
      </c>
      <c r="C81" s="50">
        <f>L48</f>
        <v>2.280511646469478E-3</v>
      </c>
      <c r="D81" s="10">
        <v>0.5</v>
      </c>
      <c r="E81" s="10">
        <v>1.46</v>
      </c>
      <c r="F81" s="16">
        <v>0.17399999999999999</v>
      </c>
      <c r="G81" s="62">
        <v>8.8260000000000005E-2</v>
      </c>
      <c r="H81" s="63"/>
      <c r="I81" s="62">
        <v>0.50724100000000005</v>
      </c>
      <c r="J81" s="64"/>
    </row>
    <row r="82" spans="1:10" x14ac:dyDescent="0.25">
      <c r="A82" s="10" t="s">
        <v>52</v>
      </c>
      <c r="B82" s="15">
        <f>L58</f>
        <v>0.85658333333333336</v>
      </c>
      <c r="C82" s="50">
        <f>L60</f>
        <v>2.1845791331158155E-3</v>
      </c>
      <c r="D82" s="10">
        <v>0.5</v>
      </c>
      <c r="E82" s="10">
        <v>1.46</v>
      </c>
      <c r="F82" s="16">
        <v>1.0999999999999999E-2</v>
      </c>
      <c r="G82" s="62">
        <v>6.8780000000000004E-3</v>
      </c>
      <c r="H82" s="63"/>
      <c r="I82" s="62">
        <v>0.62530300000000005</v>
      </c>
      <c r="J82" s="64"/>
    </row>
    <row r="83" spans="1:10" x14ac:dyDescent="0.25">
      <c r="A83" s="10" t="s">
        <v>53</v>
      </c>
      <c r="B83" s="15">
        <f>L70</f>
        <v>0.43736666666666663</v>
      </c>
      <c r="C83" s="50">
        <f>L72</f>
        <v>1.298767374690398E-3</v>
      </c>
      <c r="D83" s="10">
        <v>0.5</v>
      </c>
      <c r="E83" s="10">
        <v>2.91</v>
      </c>
      <c r="F83" s="16">
        <v>0.17199999999999999</v>
      </c>
      <c r="G83" s="65">
        <v>0.109456</v>
      </c>
      <c r="H83" s="66"/>
      <c r="I83" s="65">
        <v>0.63637299999999997</v>
      </c>
      <c r="J83" s="67"/>
    </row>
    <row r="84" spans="1:10" x14ac:dyDescent="0.25">
      <c r="A84" s="68" t="s">
        <v>67</v>
      </c>
      <c r="B84" s="69"/>
      <c r="C84" s="69"/>
      <c r="D84" s="69"/>
      <c r="E84" s="69"/>
      <c r="F84" s="70"/>
      <c r="G84" s="71">
        <f>SUM(G78:G83)</f>
        <v>1.947138</v>
      </c>
      <c r="H84" s="72"/>
      <c r="I84" s="71">
        <f>SUM(I78:I83)</f>
        <v>10.374958000000003</v>
      </c>
      <c r="J84" s="72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B4ACD-4B52-4C48-99BC-91E9A8DA96ED}">
  <dimension ref="A1:AC84"/>
  <sheetViews>
    <sheetView topLeftCell="A37" workbookViewId="0">
      <selection activeCell="U67" sqref="U67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N1" s="53" t="s">
        <v>1</v>
      </c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</v>
      </c>
      <c r="C4" s="5">
        <v>105</v>
      </c>
      <c r="D4" s="4">
        <v>115.2</v>
      </c>
      <c r="E4" s="4">
        <v>109.1</v>
      </c>
      <c r="F4" s="4">
        <v>29</v>
      </c>
      <c r="G4" s="4">
        <v>22</v>
      </c>
      <c r="H4" s="5">
        <v>104.99</v>
      </c>
      <c r="I4" s="6">
        <v>6.1509999999999998</v>
      </c>
      <c r="J4" s="5">
        <v>14.49</v>
      </c>
      <c r="K4" s="5"/>
      <c r="L4" s="7">
        <v>0.2797</v>
      </c>
      <c r="N4" s="4">
        <v>111.3</v>
      </c>
      <c r="O4" s="4">
        <v>114.7</v>
      </c>
      <c r="P4" s="4">
        <v>26</v>
      </c>
      <c r="Q4" s="4">
        <v>27</v>
      </c>
      <c r="R4" s="4">
        <v>30</v>
      </c>
      <c r="S4" s="4"/>
      <c r="T4" s="4">
        <v>157.69999999999999</v>
      </c>
      <c r="U4" s="5">
        <v>5.0999999999999997E-2</v>
      </c>
      <c r="V4" s="4">
        <v>100</v>
      </c>
      <c r="W4" s="4">
        <v>405</v>
      </c>
      <c r="X4" s="4">
        <v>56.45</v>
      </c>
      <c r="Y4" s="4">
        <v>282</v>
      </c>
      <c r="Z4" s="4">
        <v>80</v>
      </c>
      <c r="AA4" s="4">
        <v>11.35</v>
      </c>
      <c r="AB4" s="5">
        <v>0.04</v>
      </c>
      <c r="AC4" s="4">
        <v>98.6</v>
      </c>
    </row>
    <row r="5" spans="1:29" x14ac:dyDescent="0.25">
      <c r="A5" t="s">
        <v>41</v>
      </c>
      <c r="B5" s="4">
        <v>2000</v>
      </c>
      <c r="C5" s="5">
        <v>105</v>
      </c>
      <c r="D5" s="4">
        <v>114.8</v>
      </c>
      <c r="E5" s="4">
        <v>108.7</v>
      </c>
      <c r="F5" s="4">
        <v>29</v>
      </c>
      <c r="G5" s="4">
        <v>22</v>
      </c>
      <c r="H5" s="5">
        <v>105</v>
      </c>
      <c r="I5" s="6">
        <v>6.157</v>
      </c>
      <c r="J5" s="5">
        <v>14.49</v>
      </c>
      <c r="K5" s="5"/>
      <c r="L5" s="7">
        <v>0.28000000000000003</v>
      </c>
      <c r="N5" s="4">
        <v>111.4</v>
      </c>
      <c r="O5" s="4">
        <v>114.1</v>
      </c>
      <c r="P5" s="4">
        <v>26</v>
      </c>
      <c r="Q5" s="4">
        <v>27</v>
      </c>
      <c r="R5" s="4">
        <v>30</v>
      </c>
      <c r="S5" s="4"/>
      <c r="T5" s="4">
        <v>160</v>
      </c>
      <c r="U5" s="5">
        <v>0.05</v>
      </c>
      <c r="V5" s="4">
        <v>100</v>
      </c>
      <c r="W5" s="4">
        <v>405</v>
      </c>
      <c r="X5" s="4">
        <v>56.53</v>
      </c>
      <c r="Y5" s="4">
        <v>281</v>
      </c>
      <c r="Z5" s="4">
        <v>80</v>
      </c>
      <c r="AA5" s="4">
        <v>11.43</v>
      </c>
      <c r="AB5" s="5">
        <v>0.04</v>
      </c>
      <c r="AC5" s="4">
        <v>98.7</v>
      </c>
    </row>
    <row r="6" spans="1:29" x14ac:dyDescent="0.25">
      <c r="A6" t="s">
        <v>42</v>
      </c>
      <c r="B6" s="4">
        <v>2000</v>
      </c>
      <c r="C6" s="5">
        <v>105</v>
      </c>
      <c r="D6" s="4">
        <v>115.2</v>
      </c>
      <c r="E6" s="4">
        <v>109.2</v>
      </c>
      <c r="F6" s="4">
        <v>29</v>
      </c>
      <c r="G6" s="4">
        <v>22</v>
      </c>
      <c r="H6" s="5">
        <v>105.01</v>
      </c>
      <c r="I6" s="6">
        <v>6.157</v>
      </c>
      <c r="J6" s="5">
        <v>14.48</v>
      </c>
      <c r="K6" s="5"/>
      <c r="L6" s="7">
        <v>0.27989999999999998</v>
      </c>
      <c r="N6" s="4">
        <v>111.6</v>
      </c>
      <c r="O6" s="4">
        <v>114.4</v>
      </c>
      <c r="P6" s="4">
        <v>26</v>
      </c>
      <c r="Q6" s="4">
        <v>27</v>
      </c>
      <c r="R6" s="4">
        <v>30</v>
      </c>
      <c r="S6" s="4"/>
      <c r="T6" s="4">
        <v>157.80000000000001</v>
      </c>
      <c r="U6" s="5">
        <v>0.05</v>
      </c>
      <c r="V6" s="4">
        <v>100</v>
      </c>
      <c r="W6" s="4">
        <v>405</v>
      </c>
      <c r="X6" s="4">
        <v>56.39</v>
      </c>
      <c r="Y6" s="4">
        <v>279</v>
      </c>
      <c r="Z6" s="4">
        <v>80</v>
      </c>
      <c r="AA6" s="4">
        <v>11.35</v>
      </c>
      <c r="AB6" s="5">
        <v>0.03</v>
      </c>
      <c r="AC6" s="4">
        <v>98.7</v>
      </c>
    </row>
    <row r="7" spans="1:29" x14ac:dyDescent="0.25">
      <c r="A7" t="s">
        <v>43</v>
      </c>
      <c r="B7" s="4">
        <v>2000</v>
      </c>
      <c r="C7" s="5">
        <v>105</v>
      </c>
      <c r="D7" s="4">
        <v>114.8</v>
      </c>
      <c r="E7" s="4">
        <v>108.8</v>
      </c>
      <c r="F7" s="4">
        <v>29</v>
      </c>
      <c r="G7" s="4">
        <v>22</v>
      </c>
      <c r="H7" s="5">
        <v>104.99</v>
      </c>
      <c r="I7" s="6">
        <v>6.1539999999999999</v>
      </c>
      <c r="J7" s="5">
        <v>14.49</v>
      </c>
      <c r="K7" s="5"/>
      <c r="L7" s="7">
        <v>0.27979999999999999</v>
      </c>
      <c r="N7" s="4">
        <v>111.2</v>
      </c>
      <c r="O7" s="4">
        <v>114.5</v>
      </c>
      <c r="P7" s="4">
        <v>25.9</v>
      </c>
      <c r="Q7" s="4">
        <v>27</v>
      </c>
      <c r="R7" s="4">
        <v>30</v>
      </c>
      <c r="S7" s="4"/>
      <c r="T7" s="4">
        <v>159.30000000000001</v>
      </c>
      <c r="U7" s="5">
        <v>0.05</v>
      </c>
      <c r="V7" s="4">
        <v>100</v>
      </c>
      <c r="W7" s="4">
        <v>405</v>
      </c>
      <c r="X7" s="4">
        <v>56.37</v>
      </c>
      <c r="Y7" s="4">
        <v>281</v>
      </c>
      <c r="Z7" s="4">
        <v>80</v>
      </c>
      <c r="AA7" s="4">
        <v>11.43</v>
      </c>
      <c r="AB7" s="5">
        <v>0.04</v>
      </c>
      <c r="AC7" s="4">
        <v>98.7</v>
      </c>
    </row>
    <row r="8" spans="1:29" x14ac:dyDescent="0.25">
      <c r="A8" t="s">
        <v>44</v>
      </c>
      <c r="B8" s="4">
        <v>2000</v>
      </c>
      <c r="C8" s="5">
        <v>105</v>
      </c>
      <c r="D8" s="4">
        <v>115.2</v>
      </c>
      <c r="E8" s="4">
        <v>109.2</v>
      </c>
      <c r="F8" s="4">
        <v>29</v>
      </c>
      <c r="G8" s="4">
        <v>22</v>
      </c>
      <c r="H8" s="5">
        <v>105</v>
      </c>
      <c r="I8" s="6">
        <v>6.1520000000000001</v>
      </c>
      <c r="J8" s="5">
        <v>14.49</v>
      </c>
      <c r="K8" s="5"/>
      <c r="L8" s="7">
        <v>0.2797</v>
      </c>
      <c r="N8" s="4">
        <v>111.6</v>
      </c>
      <c r="O8" s="4">
        <v>114.8</v>
      </c>
      <c r="P8" s="4">
        <v>26</v>
      </c>
      <c r="Q8" s="4">
        <v>27</v>
      </c>
      <c r="R8" s="4">
        <v>30</v>
      </c>
      <c r="S8" s="4"/>
      <c r="T8" s="4">
        <v>157.19999999999999</v>
      </c>
      <c r="U8" s="5">
        <v>0.05</v>
      </c>
      <c r="V8" s="4">
        <v>100</v>
      </c>
      <c r="W8" s="4">
        <v>405</v>
      </c>
      <c r="X8" s="4">
        <v>56.53</v>
      </c>
      <c r="Y8" s="4">
        <v>280</v>
      </c>
      <c r="Z8" s="4">
        <v>80</v>
      </c>
      <c r="AA8" s="4">
        <v>11.4</v>
      </c>
      <c r="AB8" s="5">
        <v>0.03</v>
      </c>
      <c r="AC8" s="4">
        <v>98.7</v>
      </c>
    </row>
    <row r="9" spans="1:29" x14ac:dyDescent="0.25">
      <c r="A9" t="s">
        <v>45</v>
      </c>
      <c r="B9" s="4">
        <v>2000</v>
      </c>
      <c r="C9" s="5">
        <v>105</v>
      </c>
      <c r="D9" s="4">
        <v>114.9</v>
      </c>
      <c r="E9" s="4">
        <v>108.7</v>
      </c>
      <c r="F9" s="4">
        <v>29</v>
      </c>
      <c r="G9" s="4">
        <v>22</v>
      </c>
      <c r="H9" s="5">
        <v>105</v>
      </c>
      <c r="I9" s="6">
        <v>6.157</v>
      </c>
      <c r="J9" s="5">
        <v>14.49</v>
      </c>
      <c r="K9" s="5"/>
      <c r="L9" s="7">
        <v>0.28000000000000003</v>
      </c>
      <c r="N9" s="4">
        <v>111.1</v>
      </c>
      <c r="O9" s="4">
        <v>114.5</v>
      </c>
      <c r="P9" s="4">
        <v>26</v>
      </c>
      <c r="Q9" s="4">
        <v>27</v>
      </c>
      <c r="R9" s="4">
        <v>30</v>
      </c>
      <c r="S9" s="4"/>
      <c r="T9" s="4">
        <v>158.69999999999999</v>
      </c>
      <c r="U9" s="5">
        <v>0.05</v>
      </c>
      <c r="V9" s="4">
        <v>100</v>
      </c>
      <c r="W9" s="4">
        <v>405</v>
      </c>
      <c r="X9" s="4">
        <v>56.53</v>
      </c>
      <c r="Y9" s="4">
        <v>281</v>
      </c>
      <c r="Z9" s="4">
        <v>80</v>
      </c>
      <c r="AA9" s="4">
        <v>11.46</v>
      </c>
      <c r="AB9" s="5">
        <v>0.04</v>
      </c>
      <c r="AC9" s="4">
        <v>98.7</v>
      </c>
    </row>
    <row r="10" spans="1:29" x14ac:dyDescent="0.25">
      <c r="A10" s="3" t="s">
        <v>46</v>
      </c>
      <c r="B10" s="4">
        <f>AVERAGE(B4:B9)</f>
        <v>2000</v>
      </c>
      <c r="C10" s="4">
        <f t="shared" ref="C10:L10" si="0">AVERAGE(C4:C9)</f>
        <v>105</v>
      </c>
      <c r="D10" s="4">
        <f t="shared" si="0"/>
        <v>115.01666666666667</v>
      </c>
      <c r="E10" s="4">
        <f t="shared" si="0"/>
        <v>108.95</v>
      </c>
      <c r="F10" s="4">
        <f t="shared" si="0"/>
        <v>29</v>
      </c>
      <c r="G10" s="4">
        <f t="shared" si="0"/>
        <v>22</v>
      </c>
      <c r="H10" s="4">
        <f t="shared" si="0"/>
        <v>104.99833333333333</v>
      </c>
      <c r="I10" s="4">
        <f t="shared" si="0"/>
        <v>6.1546666666666665</v>
      </c>
      <c r="J10" s="4">
        <f t="shared" si="0"/>
        <v>14.488333333333332</v>
      </c>
      <c r="K10" s="5">
        <f>MAX(J4:J9)-MIN(J4:J9)</f>
        <v>9.9999999999997868E-3</v>
      </c>
      <c r="L10" s="7">
        <f t="shared" si="0"/>
        <v>0.27985000000000004</v>
      </c>
      <c r="N10" s="4">
        <f>AVERAGE(N4:N9)</f>
        <v>111.36666666666666</v>
      </c>
      <c r="O10" s="4">
        <f t="shared" ref="O10:AC10" si="1">AVERAGE(O4:O9)</f>
        <v>114.5</v>
      </c>
      <c r="P10" s="4">
        <f t="shared" si="1"/>
        <v>25.983333333333334</v>
      </c>
      <c r="Q10" s="4">
        <f t="shared" si="1"/>
        <v>27</v>
      </c>
      <c r="R10" s="4">
        <f t="shared" si="1"/>
        <v>30</v>
      </c>
      <c r="S10" s="5">
        <f>MAX(R4:R9)-MIN(R4:R9)</f>
        <v>0</v>
      </c>
      <c r="T10" s="4">
        <f t="shared" si="1"/>
        <v>158.45000000000002</v>
      </c>
      <c r="U10" s="4">
        <f t="shared" si="1"/>
        <v>5.0166666666666665E-2</v>
      </c>
      <c r="V10" s="4">
        <f t="shared" si="1"/>
        <v>100</v>
      </c>
      <c r="W10" s="4">
        <f t="shared" si="1"/>
        <v>405</v>
      </c>
      <c r="X10" s="4">
        <f t="shared" si="1"/>
        <v>56.466666666666661</v>
      </c>
      <c r="Y10" s="4">
        <f t="shared" si="1"/>
        <v>280.66666666666669</v>
      </c>
      <c r="Z10" s="4">
        <f t="shared" si="1"/>
        <v>80</v>
      </c>
      <c r="AA10" s="4">
        <f t="shared" si="1"/>
        <v>11.403333333333334</v>
      </c>
      <c r="AB10" s="4">
        <f t="shared" si="1"/>
        <v>3.6666666666666667E-2</v>
      </c>
      <c r="AC10" s="4">
        <f t="shared" si="1"/>
        <v>98.683333333333337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1.378404875209112E-4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9">
        <f>_xlfn.STDEV.S(L4:L9)/AVERAGE(L4:L9)</f>
        <v>4.9255132221158178E-4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53" t="s">
        <v>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N13" s="53" t="s">
        <v>1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</v>
      </c>
      <c r="C16" s="5">
        <v>105</v>
      </c>
      <c r="D16" s="4">
        <v>64.900000000000006</v>
      </c>
      <c r="E16" s="4">
        <v>65</v>
      </c>
      <c r="F16" s="4">
        <v>29</v>
      </c>
      <c r="G16" s="4">
        <v>22</v>
      </c>
      <c r="H16" s="5">
        <v>105</v>
      </c>
      <c r="I16" s="6">
        <v>6.4509999999999996</v>
      </c>
      <c r="J16" s="5">
        <v>14.49</v>
      </c>
      <c r="K16" s="5"/>
      <c r="L16" s="7">
        <v>0.29339999999999999</v>
      </c>
      <c r="N16" s="4">
        <v>57</v>
      </c>
      <c r="O16" s="4">
        <v>70.7</v>
      </c>
      <c r="P16" s="4">
        <v>26</v>
      </c>
      <c r="Q16" s="4">
        <v>28</v>
      </c>
      <c r="R16" s="4">
        <v>30</v>
      </c>
      <c r="S16" s="4"/>
      <c r="T16" s="4">
        <v>56.7</v>
      </c>
      <c r="U16" s="5">
        <v>4.9000000000000002E-2</v>
      </c>
      <c r="V16" s="4">
        <v>100</v>
      </c>
      <c r="W16" s="4">
        <v>405</v>
      </c>
      <c r="X16" s="4">
        <v>56.28</v>
      </c>
      <c r="Y16" s="4">
        <v>545</v>
      </c>
      <c r="Z16" s="4">
        <v>80</v>
      </c>
      <c r="AA16" s="4">
        <v>11.43</v>
      </c>
      <c r="AB16" s="5">
        <v>0.03</v>
      </c>
      <c r="AC16" s="4">
        <v>98.8</v>
      </c>
    </row>
    <row r="17" spans="1:29" x14ac:dyDescent="0.25">
      <c r="A17" t="s">
        <v>41</v>
      </c>
      <c r="B17" s="4">
        <v>2000</v>
      </c>
      <c r="C17" s="5">
        <v>105</v>
      </c>
      <c r="D17" s="4">
        <v>65</v>
      </c>
      <c r="E17" s="4">
        <v>65</v>
      </c>
      <c r="F17" s="4">
        <v>29</v>
      </c>
      <c r="G17" s="4">
        <v>22</v>
      </c>
      <c r="H17" s="5">
        <v>105</v>
      </c>
      <c r="I17" s="6">
        <v>6.4509999999999996</v>
      </c>
      <c r="J17" s="5">
        <v>14.48</v>
      </c>
      <c r="K17" s="5"/>
      <c r="L17" s="7">
        <v>0.29330000000000001</v>
      </c>
      <c r="N17" s="4">
        <v>57.1</v>
      </c>
      <c r="O17" s="4">
        <v>70.900000000000006</v>
      </c>
      <c r="P17" s="4">
        <v>26</v>
      </c>
      <c r="Q17" s="4">
        <v>28</v>
      </c>
      <c r="R17" s="4">
        <v>30</v>
      </c>
      <c r="S17" s="4"/>
      <c r="T17" s="4">
        <v>56.8</v>
      </c>
      <c r="U17" s="5">
        <v>4.7E-2</v>
      </c>
      <c r="V17" s="4">
        <v>100</v>
      </c>
      <c r="W17" s="4">
        <v>405</v>
      </c>
      <c r="X17" s="4">
        <v>56.39</v>
      </c>
      <c r="Y17" s="4">
        <v>546</v>
      </c>
      <c r="Z17" s="4">
        <v>80</v>
      </c>
      <c r="AA17" s="4">
        <v>11.35</v>
      </c>
      <c r="AB17" s="5">
        <v>0.03</v>
      </c>
      <c r="AC17" s="4">
        <v>98.8</v>
      </c>
    </row>
    <row r="18" spans="1:29" x14ac:dyDescent="0.25">
      <c r="A18" t="s">
        <v>42</v>
      </c>
      <c r="B18" s="4">
        <v>2000</v>
      </c>
      <c r="C18" s="5">
        <v>105</v>
      </c>
      <c r="D18" s="4">
        <v>65</v>
      </c>
      <c r="E18" s="4">
        <v>65.099999999999994</v>
      </c>
      <c r="F18" s="4">
        <v>29</v>
      </c>
      <c r="G18" s="4">
        <v>22</v>
      </c>
      <c r="H18" s="5">
        <v>105</v>
      </c>
      <c r="I18" s="6">
        <v>6.4459999999999997</v>
      </c>
      <c r="J18" s="5">
        <v>14.49</v>
      </c>
      <c r="K18" s="5"/>
      <c r="L18" s="7">
        <v>0.29320000000000002</v>
      </c>
      <c r="N18" s="4">
        <v>57.1</v>
      </c>
      <c r="O18" s="4">
        <v>70.900000000000006</v>
      </c>
      <c r="P18" s="4">
        <v>26.1</v>
      </c>
      <c r="Q18" s="4">
        <v>28</v>
      </c>
      <c r="R18" s="4">
        <v>30</v>
      </c>
      <c r="S18" s="4"/>
      <c r="T18" s="4">
        <v>56.8</v>
      </c>
      <c r="U18" s="5">
        <v>4.8000000000000001E-2</v>
      </c>
      <c r="V18" s="4">
        <v>100</v>
      </c>
      <c r="W18" s="4">
        <v>405</v>
      </c>
      <c r="X18" s="4">
        <v>56.18</v>
      </c>
      <c r="Y18" s="4">
        <v>547</v>
      </c>
      <c r="Z18" s="4">
        <v>80</v>
      </c>
      <c r="AA18" s="4">
        <v>11.29</v>
      </c>
      <c r="AB18" s="5">
        <v>0.02</v>
      </c>
      <c r="AC18" s="4">
        <v>98.8</v>
      </c>
    </row>
    <row r="19" spans="1:29" x14ac:dyDescent="0.25">
      <c r="A19" t="s">
        <v>43</v>
      </c>
      <c r="B19" s="4">
        <v>2000</v>
      </c>
      <c r="C19" s="5">
        <v>105</v>
      </c>
      <c r="D19" s="4">
        <v>65</v>
      </c>
      <c r="E19" s="4">
        <v>65.099999999999994</v>
      </c>
      <c r="F19" s="4">
        <v>29</v>
      </c>
      <c r="G19" s="4">
        <v>22</v>
      </c>
      <c r="H19" s="5">
        <v>104.99</v>
      </c>
      <c r="I19" s="6">
        <v>6.4470000000000001</v>
      </c>
      <c r="J19" s="5">
        <v>14.48</v>
      </c>
      <c r="K19" s="5"/>
      <c r="L19" s="7">
        <v>0.29320000000000002</v>
      </c>
      <c r="N19" s="4">
        <v>57.2</v>
      </c>
      <c r="O19" s="4">
        <v>70.900000000000006</v>
      </c>
      <c r="P19" s="4">
        <v>26.1</v>
      </c>
      <c r="Q19" s="4">
        <v>28</v>
      </c>
      <c r="R19" s="4">
        <v>30</v>
      </c>
      <c r="S19" s="4"/>
      <c r="T19" s="4">
        <v>56.9</v>
      </c>
      <c r="U19" s="5">
        <v>5.0999999999999997E-2</v>
      </c>
      <c r="V19" s="4">
        <v>100</v>
      </c>
      <c r="W19" s="4">
        <v>405</v>
      </c>
      <c r="X19" s="4">
        <v>56.39</v>
      </c>
      <c r="Y19" s="4">
        <v>545</v>
      </c>
      <c r="Z19" s="4">
        <v>80</v>
      </c>
      <c r="AA19" s="4">
        <v>11.38</v>
      </c>
      <c r="AB19" s="5">
        <v>0.03</v>
      </c>
      <c r="AC19" s="4">
        <v>98.8</v>
      </c>
    </row>
    <row r="20" spans="1:29" x14ac:dyDescent="0.25">
      <c r="A20" t="s">
        <v>44</v>
      </c>
      <c r="B20" s="4">
        <v>2000</v>
      </c>
      <c r="C20" s="5">
        <v>105</v>
      </c>
      <c r="D20" s="4">
        <v>65.099999999999994</v>
      </c>
      <c r="E20" s="4">
        <v>65</v>
      </c>
      <c r="F20" s="4">
        <v>29</v>
      </c>
      <c r="G20" s="4">
        <v>22</v>
      </c>
      <c r="H20" s="5">
        <v>105</v>
      </c>
      <c r="I20" s="6">
        <v>6.4489999999999998</v>
      </c>
      <c r="J20" s="5">
        <v>14.49</v>
      </c>
      <c r="K20" s="5"/>
      <c r="L20" s="7">
        <v>0.29320000000000002</v>
      </c>
      <c r="N20" s="4">
        <v>57.3</v>
      </c>
      <c r="O20" s="4">
        <v>70.8</v>
      </c>
      <c r="P20" s="4">
        <v>26</v>
      </c>
      <c r="Q20" s="4">
        <v>28</v>
      </c>
      <c r="R20" s="4">
        <v>30</v>
      </c>
      <c r="S20" s="4"/>
      <c r="T20" s="4">
        <v>57</v>
      </c>
      <c r="U20" s="5">
        <v>0.05</v>
      </c>
      <c r="V20" s="4">
        <v>100</v>
      </c>
      <c r="W20" s="4">
        <v>405</v>
      </c>
      <c r="X20" s="4">
        <v>56.45</v>
      </c>
      <c r="Y20" s="4">
        <v>543</v>
      </c>
      <c r="Z20" s="4">
        <v>80</v>
      </c>
      <c r="AA20" s="4">
        <v>11.34</v>
      </c>
      <c r="AB20" s="5">
        <v>0.03</v>
      </c>
      <c r="AC20" s="4">
        <v>98.8</v>
      </c>
    </row>
    <row r="21" spans="1:29" x14ac:dyDescent="0.25">
      <c r="A21" t="s">
        <v>45</v>
      </c>
      <c r="B21" s="4">
        <v>2000</v>
      </c>
      <c r="C21" s="5">
        <v>105</v>
      </c>
      <c r="D21" s="4">
        <v>65.099999999999994</v>
      </c>
      <c r="E21" s="4">
        <v>65</v>
      </c>
      <c r="F21" s="4">
        <v>29</v>
      </c>
      <c r="G21" s="4">
        <v>22</v>
      </c>
      <c r="H21" s="5">
        <v>105.01</v>
      </c>
      <c r="I21" s="6">
        <v>6.4420000000000002</v>
      </c>
      <c r="J21" s="5">
        <v>14.49</v>
      </c>
      <c r="K21" s="5"/>
      <c r="L21" s="7">
        <v>0.29299999999999998</v>
      </c>
      <c r="N21" s="4">
        <v>57.1</v>
      </c>
      <c r="O21" s="4">
        <v>70.8</v>
      </c>
      <c r="P21" s="4">
        <v>26.1</v>
      </c>
      <c r="Q21" s="4">
        <v>28</v>
      </c>
      <c r="R21" s="4">
        <v>30</v>
      </c>
      <c r="S21" s="4"/>
      <c r="T21" s="4">
        <v>56.9</v>
      </c>
      <c r="U21" s="5">
        <v>5.0999999999999997E-2</v>
      </c>
      <c r="V21" s="4">
        <v>100</v>
      </c>
      <c r="W21" s="4">
        <v>405</v>
      </c>
      <c r="X21" s="4">
        <v>56.38</v>
      </c>
      <c r="Y21" s="4">
        <v>544</v>
      </c>
      <c r="Z21" s="4">
        <v>80</v>
      </c>
      <c r="AA21" s="4">
        <v>11.33</v>
      </c>
      <c r="AB21" s="5">
        <v>0.03</v>
      </c>
      <c r="AC21" s="4">
        <v>98.8</v>
      </c>
    </row>
    <row r="22" spans="1:29" x14ac:dyDescent="0.25">
      <c r="A22" s="3" t="s">
        <v>46</v>
      </c>
      <c r="B22" s="4">
        <f>AVERAGE(B16:B21)</f>
        <v>2000</v>
      </c>
      <c r="C22" s="4">
        <f t="shared" ref="C22:L22" si="2">AVERAGE(C16:C21)</f>
        <v>105</v>
      </c>
      <c r="D22" s="4">
        <f t="shared" si="2"/>
        <v>65.016666666666666</v>
      </c>
      <c r="E22" s="4">
        <f t="shared" si="2"/>
        <v>65.033333333333331</v>
      </c>
      <c r="F22" s="4">
        <f t="shared" si="2"/>
        <v>29</v>
      </c>
      <c r="G22" s="4">
        <f t="shared" si="2"/>
        <v>22</v>
      </c>
      <c r="H22" s="4">
        <f t="shared" si="2"/>
        <v>105</v>
      </c>
      <c r="I22" s="4">
        <f t="shared" si="2"/>
        <v>6.4476666666666667</v>
      </c>
      <c r="J22" s="4">
        <f t="shared" si="2"/>
        <v>14.486666666666665</v>
      </c>
      <c r="K22" s="5">
        <f>MAX(J16:J21)-MIN(J16:J21)</f>
        <v>9.9999999999997868E-3</v>
      </c>
      <c r="L22" s="7">
        <f t="shared" si="2"/>
        <v>0.29321666666666663</v>
      </c>
      <c r="N22" s="4">
        <f>AVERAGE(N16:N21)</f>
        <v>57.133333333333333</v>
      </c>
      <c r="O22" s="4">
        <f t="shared" ref="O22:AC22" si="3">AVERAGE(O16:O21)</f>
        <v>70.833333333333343</v>
      </c>
      <c r="P22" s="4">
        <f t="shared" si="3"/>
        <v>26.049999999999997</v>
      </c>
      <c r="Q22" s="4">
        <f t="shared" si="3"/>
        <v>28</v>
      </c>
      <c r="R22" s="4">
        <f t="shared" si="3"/>
        <v>30</v>
      </c>
      <c r="S22" s="5">
        <f>MAX(R16:R21)-MIN(R16:R21)</f>
        <v>0</v>
      </c>
      <c r="T22" s="4">
        <f t="shared" si="3"/>
        <v>56.85</v>
      </c>
      <c r="U22" s="4">
        <f t="shared" si="3"/>
        <v>4.9333333333333333E-2</v>
      </c>
      <c r="V22" s="4">
        <f t="shared" si="3"/>
        <v>100</v>
      </c>
      <c r="W22" s="4">
        <f t="shared" si="3"/>
        <v>405</v>
      </c>
      <c r="X22" s="4">
        <f t="shared" si="3"/>
        <v>56.344999999999999</v>
      </c>
      <c r="Y22" s="4">
        <f t="shared" si="3"/>
        <v>545</v>
      </c>
      <c r="Z22" s="4">
        <f t="shared" si="3"/>
        <v>80</v>
      </c>
      <c r="AA22" s="4">
        <f t="shared" si="3"/>
        <v>11.353333333333333</v>
      </c>
      <c r="AB22" s="4">
        <f t="shared" si="3"/>
        <v>2.8333333333333335E-2</v>
      </c>
      <c r="AC22" s="4">
        <f t="shared" si="3"/>
        <v>98.8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1.3291601358251604E-4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9">
        <f>_xlfn.STDEV.S(L16:L21)/AVERAGE(L16:L21)</f>
        <v>4.5330306456834899E-4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53" t="s">
        <v>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N25" s="53" t="s">
        <v>1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</v>
      </c>
      <c r="C28" s="5">
        <v>105</v>
      </c>
      <c r="D28" s="4">
        <v>114.9</v>
      </c>
      <c r="E28" s="4">
        <v>109</v>
      </c>
      <c r="F28" s="4">
        <v>29</v>
      </c>
      <c r="G28" s="4">
        <v>22</v>
      </c>
      <c r="H28" s="5">
        <v>105</v>
      </c>
      <c r="I28" s="6">
        <v>4.6399999999999997</v>
      </c>
      <c r="J28" s="5">
        <v>14.48</v>
      </c>
      <c r="K28" s="5"/>
      <c r="L28" s="7">
        <v>0.28139999999999998</v>
      </c>
      <c r="N28" s="4">
        <v>113.8</v>
      </c>
      <c r="O28" s="4">
        <v>114</v>
      </c>
      <c r="P28" s="4">
        <v>26</v>
      </c>
      <c r="Q28" s="4">
        <v>29</v>
      </c>
      <c r="R28" s="4">
        <v>30</v>
      </c>
      <c r="S28" s="4"/>
      <c r="T28" s="4">
        <v>163</v>
      </c>
      <c r="U28" s="5">
        <v>0.05</v>
      </c>
      <c r="V28" s="4">
        <v>101</v>
      </c>
      <c r="W28" s="4">
        <v>405</v>
      </c>
      <c r="X28" s="4">
        <v>57.92</v>
      </c>
      <c r="Y28" s="4">
        <v>238</v>
      </c>
      <c r="Z28" s="4">
        <v>80</v>
      </c>
      <c r="AA28" s="4">
        <v>11.35</v>
      </c>
      <c r="AB28" s="5">
        <v>0.03</v>
      </c>
      <c r="AC28" s="4">
        <v>98.7</v>
      </c>
    </row>
    <row r="29" spans="1:29" x14ac:dyDescent="0.25">
      <c r="A29" t="s">
        <v>41</v>
      </c>
      <c r="B29" s="4">
        <v>1500</v>
      </c>
      <c r="C29" s="5">
        <v>105</v>
      </c>
      <c r="D29" s="4">
        <v>115.1</v>
      </c>
      <c r="E29" s="4">
        <v>109.1</v>
      </c>
      <c r="F29" s="4">
        <v>29</v>
      </c>
      <c r="G29" s="4">
        <v>22</v>
      </c>
      <c r="H29" s="5">
        <v>105</v>
      </c>
      <c r="I29" s="6">
        <v>4.6440000000000001</v>
      </c>
      <c r="J29" s="5">
        <v>14.49</v>
      </c>
      <c r="K29" s="5"/>
      <c r="L29" s="7">
        <v>0.28149999999999997</v>
      </c>
      <c r="N29" s="4">
        <v>113.8</v>
      </c>
      <c r="O29" s="4">
        <v>114.1</v>
      </c>
      <c r="P29" s="4">
        <v>26.1</v>
      </c>
      <c r="Q29" s="4">
        <v>29</v>
      </c>
      <c r="R29" s="4">
        <v>30</v>
      </c>
      <c r="S29" s="4"/>
      <c r="T29" s="4">
        <v>163.1</v>
      </c>
      <c r="U29" s="5">
        <v>5.0999999999999997E-2</v>
      </c>
      <c r="V29" s="4">
        <v>101</v>
      </c>
      <c r="W29" s="4">
        <v>406</v>
      </c>
      <c r="X29" s="4">
        <v>57.89</v>
      </c>
      <c r="Y29" s="4">
        <v>237</v>
      </c>
      <c r="Z29" s="4">
        <v>80</v>
      </c>
      <c r="AA29" s="4">
        <v>11.33</v>
      </c>
      <c r="AB29" s="5">
        <v>0.03</v>
      </c>
      <c r="AC29" s="4">
        <v>98.8</v>
      </c>
    </row>
    <row r="30" spans="1:29" x14ac:dyDescent="0.25">
      <c r="A30" t="s">
        <v>42</v>
      </c>
      <c r="B30" s="4">
        <v>1500</v>
      </c>
      <c r="C30" s="5">
        <v>105</v>
      </c>
      <c r="D30" s="4">
        <v>115</v>
      </c>
      <c r="E30" s="4">
        <v>108.8</v>
      </c>
      <c r="F30" s="4">
        <v>29</v>
      </c>
      <c r="G30" s="4">
        <v>22</v>
      </c>
      <c r="H30" s="5">
        <v>105</v>
      </c>
      <c r="I30" s="6">
        <v>4.6449999999999996</v>
      </c>
      <c r="J30" s="5">
        <v>14.48</v>
      </c>
      <c r="K30" s="5"/>
      <c r="L30" s="7">
        <v>0.28170000000000001</v>
      </c>
      <c r="N30" s="4">
        <v>113.6</v>
      </c>
      <c r="O30" s="4">
        <v>114</v>
      </c>
      <c r="P30" s="4">
        <v>26</v>
      </c>
      <c r="Q30" s="4">
        <v>29</v>
      </c>
      <c r="R30" s="4">
        <v>30</v>
      </c>
      <c r="S30" s="4"/>
      <c r="T30" s="4">
        <v>161.19999999999999</v>
      </c>
      <c r="U30" s="5">
        <v>4.9000000000000002E-2</v>
      </c>
      <c r="V30" s="4">
        <v>101</v>
      </c>
      <c r="W30" s="4">
        <v>405</v>
      </c>
      <c r="X30" s="4">
        <v>57.85</v>
      </c>
      <c r="Y30" s="4">
        <v>239</v>
      </c>
      <c r="Z30" s="4">
        <v>80</v>
      </c>
      <c r="AA30" s="4">
        <v>11.37</v>
      </c>
      <c r="AB30" s="5">
        <v>0.03</v>
      </c>
      <c r="AC30" s="4">
        <v>98.8</v>
      </c>
    </row>
    <row r="31" spans="1:29" x14ac:dyDescent="0.25">
      <c r="A31" t="s">
        <v>43</v>
      </c>
      <c r="B31" s="4">
        <v>1500</v>
      </c>
      <c r="C31" s="5">
        <v>105</v>
      </c>
      <c r="D31" s="4">
        <v>115</v>
      </c>
      <c r="E31" s="4">
        <v>109.1</v>
      </c>
      <c r="F31" s="4">
        <v>29</v>
      </c>
      <c r="G31" s="4">
        <v>22</v>
      </c>
      <c r="H31" s="5">
        <v>105</v>
      </c>
      <c r="I31" s="6">
        <v>4.6429999999999998</v>
      </c>
      <c r="J31" s="5">
        <v>14.48</v>
      </c>
      <c r="K31" s="5"/>
      <c r="L31" s="7">
        <v>0.28139999999999998</v>
      </c>
      <c r="N31" s="4">
        <v>113.8</v>
      </c>
      <c r="O31" s="4">
        <v>113.6</v>
      </c>
      <c r="P31" s="4">
        <v>26</v>
      </c>
      <c r="Q31" s="4">
        <v>29</v>
      </c>
      <c r="R31" s="4">
        <v>30</v>
      </c>
      <c r="S31" s="4"/>
      <c r="T31" s="4">
        <v>163.19999999999999</v>
      </c>
      <c r="U31" s="5">
        <v>4.9000000000000002E-2</v>
      </c>
      <c r="V31" s="4">
        <v>101</v>
      </c>
      <c r="W31" s="4">
        <v>405</v>
      </c>
      <c r="X31" s="4">
        <v>57.83</v>
      </c>
      <c r="Y31" s="4">
        <v>239</v>
      </c>
      <c r="Z31" s="4">
        <v>80</v>
      </c>
      <c r="AA31" s="4">
        <v>11.33</v>
      </c>
      <c r="AB31" s="5">
        <v>0.04</v>
      </c>
      <c r="AC31" s="4">
        <v>98.7</v>
      </c>
    </row>
    <row r="32" spans="1:29" x14ac:dyDescent="0.25">
      <c r="A32" t="s">
        <v>44</v>
      </c>
      <c r="B32" s="4">
        <v>1500</v>
      </c>
      <c r="C32" s="5">
        <v>105</v>
      </c>
      <c r="D32" s="4">
        <v>115</v>
      </c>
      <c r="E32" s="4">
        <v>109</v>
      </c>
      <c r="F32" s="4">
        <v>29</v>
      </c>
      <c r="G32" s="4">
        <v>22</v>
      </c>
      <c r="H32" s="5">
        <v>105</v>
      </c>
      <c r="I32" s="6">
        <v>4.6420000000000003</v>
      </c>
      <c r="J32" s="5">
        <v>14.48</v>
      </c>
      <c r="K32" s="5"/>
      <c r="L32" s="7">
        <v>0.28160000000000002</v>
      </c>
      <c r="N32" s="4">
        <v>113.9</v>
      </c>
      <c r="O32" s="4">
        <v>114.4</v>
      </c>
      <c r="P32" s="4">
        <v>26.1</v>
      </c>
      <c r="Q32" s="4">
        <v>29</v>
      </c>
      <c r="R32" s="4">
        <v>30</v>
      </c>
      <c r="S32" s="4"/>
      <c r="T32" s="4">
        <v>162.69999999999999</v>
      </c>
      <c r="U32" s="5">
        <v>0.05</v>
      </c>
      <c r="V32" s="4">
        <v>101</v>
      </c>
      <c r="W32" s="4">
        <v>406</v>
      </c>
      <c r="X32" s="4">
        <v>57.97</v>
      </c>
      <c r="Y32" s="4">
        <v>236</v>
      </c>
      <c r="Z32" s="4">
        <v>80</v>
      </c>
      <c r="AA32" s="4">
        <v>11.28</v>
      </c>
      <c r="AB32" s="5">
        <v>0.03</v>
      </c>
      <c r="AC32" s="4">
        <v>98.7</v>
      </c>
    </row>
    <row r="33" spans="1:29" x14ac:dyDescent="0.25">
      <c r="A33" t="s">
        <v>45</v>
      </c>
      <c r="B33" s="4">
        <v>1500</v>
      </c>
      <c r="C33" s="5">
        <v>105</v>
      </c>
      <c r="D33" s="4">
        <v>115</v>
      </c>
      <c r="E33" s="4">
        <v>108.8</v>
      </c>
      <c r="F33" s="4">
        <v>29</v>
      </c>
      <c r="G33" s="4">
        <v>22</v>
      </c>
      <c r="H33" s="5">
        <v>105</v>
      </c>
      <c r="I33" s="6">
        <v>4.6459999999999999</v>
      </c>
      <c r="J33" s="5">
        <v>14.48</v>
      </c>
      <c r="K33" s="5"/>
      <c r="L33" s="7">
        <v>0.28160000000000002</v>
      </c>
      <c r="N33" s="4">
        <v>113.7</v>
      </c>
      <c r="O33" s="4">
        <v>113.9</v>
      </c>
      <c r="P33" s="4">
        <v>26.1</v>
      </c>
      <c r="Q33" s="4">
        <v>29</v>
      </c>
      <c r="R33" s="4">
        <v>30</v>
      </c>
      <c r="S33" s="4"/>
      <c r="T33" s="4">
        <v>161.5</v>
      </c>
      <c r="U33" s="5">
        <v>4.9000000000000002E-2</v>
      </c>
      <c r="V33" s="4">
        <v>101</v>
      </c>
      <c r="W33" s="4">
        <v>406</v>
      </c>
      <c r="X33" s="4">
        <v>57.87</v>
      </c>
      <c r="Y33" s="4">
        <v>238</v>
      </c>
      <c r="Z33" s="4">
        <v>80</v>
      </c>
      <c r="AA33" s="4">
        <v>11.34</v>
      </c>
      <c r="AB33" s="5">
        <v>0.03</v>
      </c>
      <c r="AC33" s="4">
        <v>98.7</v>
      </c>
    </row>
    <row r="34" spans="1:29" x14ac:dyDescent="0.25">
      <c r="A34" s="3" t="s">
        <v>46</v>
      </c>
      <c r="B34" s="4">
        <f>AVERAGE(B28:B33)</f>
        <v>1500</v>
      </c>
      <c r="C34" s="4">
        <f t="shared" ref="C34:L34" si="4">AVERAGE(C28:C33)</f>
        <v>105</v>
      </c>
      <c r="D34" s="4">
        <f t="shared" si="4"/>
        <v>115</v>
      </c>
      <c r="E34" s="4">
        <f t="shared" si="4"/>
        <v>108.96666666666665</v>
      </c>
      <c r="F34" s="4">
        <f t="shared" si="4"/>
        <v>29</v>
      </c>
      <c r="G34" s="4">
        <f t="shared" si="4"/>
        <v>22</v>
      </c>
      <c r="H34" s="4">
        <f t="shared" si="4"/>
        <v>105</v>
      </c>
      <c r="I34" s="4">
        <f t="shared" si="4"/>
        <v>4.6433333333333335</v>
      </c>
      <c r="J34" s="4">
        <f t="shared" si="4"/>
        <v>14.481666666666669</v>
      </c>
      <c r="K34" s="5">
        <f>MAX(J28:J33)-MIN(J28:J33)</f>
        <v>9.9999999999997868E-3</v>
      </c>
      <c r="L34" s="7">
        <f t="shared" si="4"/>
        <v>0.28153333333333336</v>
      </c>
      <c r="N34" s="4">
        <f>AVERAGE(N28:N33)</f>
        <v>113.76666666666667</v>
      </c>
      <c r="O34" s="4">
        <f t="shared" ref="O34:AC34" si="5">AVERAGE(O28:O33)</f>
        <v>114</v>
      </c>
      <c r="P34" s="4">
        <f t="shared" si="5"/>
        <v>26.049999999999997</v>
      </c>
      <c r="Q34" s="4">
        <f t="shared" si="5"/>
        <v>29</v>
      </c>
      <c r="R34" s="4">
        <f t="shared" si="5"/>
        <v>30</v>
      </c>
      <c r="S34" s="5">
        <f>MAX(R28:R33)-MIN(R28:R33)</f>
        <v>0</v>
      </c>
      <c r="T34" s="4">
        <f t="shared" si="5"/>
        <v>162.45000000000002</v>
      </c>
      <c r="U34" s="4">
        <f t="shared" si="5"/>
        <v>4.9666666666666665E-2</v>
      </c>
      <c r="V34" s="4">
        <f t="shared" si="5"/>
        <v>101</v>
      </c>
      <c r="W34" s="4">
        <f t="shared" si="5"/>
        <v>405.5</v>
      </c>
      <c r="X34" s="4">
        <f t="shared" si="5"/>
        <v>57.888333333333343</v>
      </c>
      <c r="Y34" s="4">
        <f t="shared" si="5"/>
        <v>237.83333333333334</v>
      </c>
      <c r="Z34" s="4">
        <f t="shared" si="5"/>
        <v>80</v>
      </c>
      <c r="AA34" s="4">
        <f t="shared" si="5"/>
        <v>11.333333333333334</v>
      </c>
      <c r="AB34" s="4">
        <f t="shared" si="5"/>
        <v>3.1666666666666669E-2</v>
      </c>
      <c r="AC34" s="4">
        <f t="shared" si="5"/>
        <v>98.733333333333334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1.2110601416391383E-4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9">
        <f>_xlfn.STDEV.S(L28:L33)/AVERAGE(L28:L33)</f>
        <v>4.3016580924904271E-4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53" t="s">
        <v>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N37" s="53" t="s">
        <v>1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695</v>
      </c>
      <c r="C40" s="5">
        <v>20</v>
      </c>
      <c r="D40" s="4">
        <v>114.8</v>
      </c>
      <c r="E40" s="4">
        <v>109.1</v>
      </c>
      <c r="F40" s="4">
        <v>29</v>
      </c>
      <c r="G40" s="4">
        <v>22</v>
      </c>
      <c r="H40" s="5">
        <v>104</v>
      </c>
      <c r="I40" s="6">
        <v>1.0189999999999999</v>
      </c>
      <c r="J40" s="5">
        <v>14.49</v>
      </c>
      <c r="K40" s="5"/>
      <c r="L40" s="7">
        <v>0.70030000000000003</v>
      </c>
      <c r="N40" s="4">
        <v>117.7</v>
      </c>
      <c r="O40" s="4">
        <v>111.7</v>
      </c>
      <c r="P40" s="4">
        <v>26.1</v>
      </c>
      <c r="Q40" s="4">
        <v>30</v>
      </c>
      <c r="R40" s="4">
        <v>29</v>
      </c>
      <c r="S40" s="4"/>
      <c r="T40" s="4">
        <v>172</v>
      </c>
      <c r="U40" s="5">
        <v>0.05</v>
      </c>
      <c r="V40" s="4">
        <v>104</v>
      </c>
      <c r="W40" s="4">
        <v>406</v>
      </c>
      <c r="X40" s="4">
        <v>33.92</v>
      </c>
      <c r="Y40" s="4">
        <v>119</v>
      </c>
      <c r="Z40" s="4">
        <v>80</v>
      </c>
      <c r="AA40" s="4">
        <v>11.4</v>
      </c>
      <c r="AB40" s="5">
        <v>-0.01</v>
      </c>
      <c r="AC40" s="4">
        <v>98.6</v>
      </c>
    </row>
    <row r="41" spans="1:29" x14ac:dyDescent="0.25">
      <c r="A41" t="s">
        <v>41</v>
      </c>
      <c r="B41" s="4">
        <v>695</v>
      </c>
      <c r="C41" s="5">
        <v>20</v>
      </c>
      <c r="D41" s="4">
        <v>115.2</v>
      </c>
      <c r="E41" s="4">
        <v>109.3</v>
      </c>
      <c r="F41" s="4">
        <v>29</v>
      </c>
      <c r="G41" s="4">
        <v>22.1</v>
      </c>
      <c r="H41" s="5">
        <v>104</v>
      </c>
      <c r="I41" s="6">
        <v>1.016</v>
      </c>
      <c r="J41" s="5">
        <v>14.49</v>
      </c>
      <c r="K41" s="5"/>
      <c r="L41" s="7">
        <v>0.69799999999999995</v>
      </c>
      <c r="N41" s="4">
        <v>116.9</v>
      </c>
      <c r="O41" s="4">
        <v>111.3</v>
      </c>
      <c r="P41" s="4">
        <v>26</v>
      </c>
      <c r="Q41" s="4">
        <v>31</v>
      </c>
      <c r="R41" s="4">
        <v>29</v>
      </c>
      <c r="S41" s="4"/>
      <c r="T41" s="4">
        <v>169.1</v>
      </c>
      <c r="U41" s="5">
        <v>0.05</v>
      </c>
      <c r="V41" s="4">
        <v>104</v>
      </c>
      <c r="W41" s="4">
        <v>406</v>
      </c>
      <c r="X41" s="4">
        <v>34.229999999999997</v>
      </c>
      <c r="Y41" s="4">
        <v>118</v>
      </c>
      <c r="Z41" s="4">
        <v>80</v>
      </c>
      <c r="AA41" s="4">
        <v>11.4</v>
      </c>
      <c r="AB41" s="5">
        <v>-0.01</v>
      </c>
      <c r="AC41" s="4">
        <v>98.6</v>
      </c>
    </row>
    <row r="42" spans="1:29" x14ac:dyDescent="0.25">
      <c r="A42" t="s">
        <v>42</v>
      </c>
      <c r="B42" s="4">
        <v>695</v>
      </c>
      <c r="C42" s="5">
        <v>20</v>
      </c>
      <c r="D42" s="4">
        <v>114.9</v>
      </c>
      <c r="E42" s="4">
        <v>108.6</v>
      </c>
      <c r="F42" s="4">
        <v>29</v>
      </c>
      <c r="G42" s="4">
        <v>22</v>
      </c>
      <c r="H42" s="5">
        <v>104.01</v>
      </c>
      <c r="I42" s="6">
        <v>1.0149999999999999</v>
      </c>
      <c r="J42" s="5">
        <v>14.49</v>
      </c>
      <c r="K42" s="5"/>
      <c r="L42" s="7">
        <v>0.69799999999999995</v>
      </c>
      <c r="N42" s="4">
        <v>118.3</v>
      </c>
      <c r="O42" s="4">
        <v>111</v>
      </c>
      <c r="P42" s="4">
        <v>26</v>
      </c>
      <c r="Q42" s="4">
        <v>31</v>
      </c>
      <c r="R42" s="4">
        <v>29</v>
      </c>
      <c r="S42" s="4"/>
      <c r="T42" s="4">
        <v>170.8</v>
      </c>
      <c r="U42" s="5">
        <v>0.05</v>
      </c>
      <c r="V42" s="4">
        <v>104</v>
      </c>
      <c r="W42" s="4">
        <v>407</v>
      </c>
      <c r="X42" s="4">
        <v>33.950000000000003</v>
      </c>
      <c r="Y42" s="4">
        <v>115</v>
      </c>
      <c r="Z42" s="4">
        <v>80</v>
      </c>
      <c r="AA42" s="4">
        <v>11.43</v>
      </c>
      <c r="AB42" s="5">
        <v>-0.01</v>
      </c>
      <c r="AC42" s="4">
        <v>98.6</v>
      </c>
    </row>
    <row r="43" spans="1:29" x14ac:dyDescent="0.25">
      <c r="A43" t="s">
        <v>43</v>
      </c>
      <c r="B43" s="4">
        <v>695</v>
      </c>
      <c r="C43" s="5">
        <v>20</v>
      </c>
      <c r="D43" s="4">
        <v>115</v>
      </c>
      <c r="E43" s="4">
        <v>109.1</v>
      </c>
      <c r="F43" s="4">
        <v>29</v>
      </c>
      <c r="G43" s="4">
        <v>22</v>
      </c>
      <c r="H43" s="5">
        <v>103.99</v>
      </c>
      <c r="I43" s="6">
        <v>1.0149999999999999</v>
      </c>
      <c r="J43" s="5">
        <v>14.49</v>
      </c>
      <c r="K43" s="5"/>
      <c r="L43" s="7">
        <v>0.6966</v>
      </c>
      <c r="N43" s="4">
        <v>117.1</v>
      </c>
      <c r="O43" s="4">
        <v>111.7</v>
      </c>
      <c r="P43" s="4">
        <v>26</v>
      </c>
      <c r="Q43" s="4">
        <v>31</v>
      </c>
      <c r="R43" s="4">
        <v>29</v>
      </c>
      <c r="S43" s="4"/>
      <c r="T43" s="4">
        <v>171</v>
      </c>
      <c r="U43" s="5">
        <v>5.0999999999999997E-2</v>
      </c>
      <c r="V43" s="4">
        <v>104</v>
      </c>
      <c r="W43" s="4">
        <v>407</v>
      </c>
      <c r="X43" s="4">
        <v>34.049999999999997</v>
      </c>
      <c r="Y43" s="4">
        <v>119</v>
      </c>
      <c r="Z43" s="4">
        <v>80</v>
      </c>
      <c r="AA43" s="4">
        <v>11.47</v>
      </c>
      <c r="AB43" s="5">
        <v>-0.01</v>
      </c>
      <c r="AC43" s="4">
        <v>98.6</v>
      </c>
    </row>
    <row r="44" spans="1:29" x14ac:dyDescent="0.25">
      <c r="A44" t="s">
        <v>44</v>
      </c>
      <c r="B44" s="4">
        <v>695</v>
      </c>
      <c r="C44" s="5">
        <v>20</v>
      </c>
      <c r="D44" s="4">
        <v>115</v>
      </c>
      <c r="E44" s="4">
        <v>109.4</v>
      </c>
      <c r="F44" s="4">
        <v>29</v>
      </c>
      <c r="G44" s="4">
        <v>22</v>
      </c>
      <c r="H44" s="5">
        <v>104</v>
      </c>
      <c r="I44" s="6">
        <v>1.012</v>
      </c>
      <c r="J44" s="5">
        <v>14.49</v>
      </c>
      <c r="K44" s="5"/>
      <c r="L44" s="7">
        <v>0.69599999999999995</v>
      </c>
      <c r="N44" s="4">
        <v>117.5</v>
      </c>
      <c r="O44" s="4">
        <v>111.2</v>
      </c>
      <c r="P44" s="4">
        <v>26</v>
      </c>
      <c r="Q44" s="4">
        <v>31</v>
      </c>
      <c r="R44" s="4">
        <v>29</v>
      </c>
      <c r="S44" s="4"/>
      <c r="T44" s="4">
        <v>171</v>
      </c>
      <c r="U44" s="5">
        <v>0.05</v>
      </c>
      <c r="V44" s="4">
        <v>104</v>
      </c>
      <c r="W44" s="4">
        <v>407</v>
      </c>
      <c r="X44" s="4">
        <v>34.229999999999997</v>
      </c>
      <c r="Y44" s="4">
        <v>116</v>
      </c>
      <c r="Z44" s="4">
        <v>80</v>
      </c>
      <c r="AA44" s="4">
        <v>11.33</v>
      </c>
      <c r="AB44" s="5">
        <v>-0.01</v>
      </c>
      <c r="AC44" s="4">
        <v>98.6</v>
      </c>
    </row>
    <row r="45" spans="1:29" x14ac:dyDescent="0.25">
      <c r="A45" t="s">
        <v>45</v>
      </c>
      <c r="B45" s="4">
        <v>695</v>
      </c>
      <c r="C45" s="5">
        <v>20</v>
      </c>
      <c r="D45" s="4">
        <v>115</v>
      </c>
      <c r="E45" s="4">
        <v>108.6</v>
      </c>
      <c r="F45" s="4">
        <v>29</v>
      </c>
      <c r="G45" s="4">
        <v>22</v>
      </c>
      <c r="H45" s="5">
        <v>104.01</v>
      </c>
      <c r="I45" s="6">
        <v>1.014</v>
      </c>
      <c r="J45" s="5">
        <v>14.49</v>
      </c>
      <c r="K45" s="5"/>
      <c r="L45" s="7">
        <v>0.69669999999999999</v>
      </c>
      <c r="N45" s="4">
        <v>117.2</v>
      </c>
      <c r="O45" s="4">
        <v>110.8</v>
      </c>
      <c r="P45" s="4">
        <v>26</v>
      </c>
      <c r="Q45" s="4">
        <v>31</v>
      </c>
      <c r="R45" s="4">
        <v>29</v>
      </c>
      <c r="S45" s="4"/>
      <c r="T45" s="4">
        <v>171.1</v>
      </c>
      <c r="U45" s="5">
        <v>0.05</v>
      </c>
      <c r="V45" s="4">
        <v>104</v>
      </c>
      <c r="W45" s="4">
        <v>406</v>
      </c>
      <c r="X45" s="4">
        <v>33.76</v>
      </c>
      <c r="Y45" s="4">
        <v>120</v>
      </c>
      <c r="Z45" s="4">
        <v>80</v>
      </c>
      <c r="AA45" s="4">
        <v>11.22</v>
      </c>
      <c r="AB45" s="5">
        <v>-0.01</v>
      </c>
      <c r="AC45" s="4">
        <v>98.5</v>
      </c>
    </row>
    <row r="46" spans="1:29" x14ac:dyDescent="0.25">
      <c r="A46" s="3" t="s">
        <v>46</v>
      </c>
      <c r="B46" s="4">
        <f>AVERAGE(B40:B45)</f>
        <v>695</v>
      </c>
      <c r="C46" s="4">
        <f t="shared" ref="C46:L46" si="6">AVERAGE(C40:C45)</f>
        <v>20</v>
      </c>
      <c r="D46" s="4">
        <f t="shared" si="6"/>
        <v>114.98333333333333</v>
      </c>
      <c r="E46" s="4">
        <f t="shared" si="6"/>
        <v>109.01666666666667</v>
      </c>
      <c r="F46" s="4">
        <f t="shared" si="6"/>
        <v>29</v>
      </c>
      <c r="G46" s="4">
        <f t="shared" si="6"/>
        <v>22.016666666666666</v>
      </c>
      <c r="H46" s="4">
        <f t="shared" si="6"/>
        <v>104.00166666666667</v>
      </c>
      <c r="I46" s="4">
        <f t="shared" si="6"/>
        <v>1.0151666666666668</v>
      </c>
      <c r="J46" s="4">
        <f t="shared" si="6"/>
        <v>14.49</v>
      </c>
      <c r="K46" s="5">
        <f>MAX(J40:J45)-MIN(J40:J45)</f>
        <v>0</v>
      </c>
      <c r="L46" s="7">
        <f t="shared" si="6"/>
        <v>0.6976</v>
      </c>
      <c r="N46" s="4">
        <f>AVERAGE(N40:N45)</f>
        <v>117.45</v>
      </c>
      <c r="O46" s="4">
        <f t="shared" ref="O46:AC46" si="7">AVERAGE(O40:O45)</f>
        <v>111.28333333333332</v>
      </c>
      <c r="P46" s="4">
        <f t="shared" si="7"/>
        <v>26.016666666666666</v>
      </c>
      <c r="Q46" s="4">
        <f t="shared" si="7"/>
        <v>30.833333333333332</v>
      </c>
      <c r="R46" s="4">
        <f t="shared" si="7"/>
        <v>29</v>
      </c>
      <c r="S46" s="5">
        <f>MAX(R40:R45)-MIN(R40:R45)</f>
        <v>0</v>
      </c>
      <c r="T46" s="4">
        <f t="shared" si="7"/>
        <v>170.83333333333334</v>
      </c>
      <c r="U46" s="4">
        <f t="shared" si="7"/>
        <v>5.0166666666666665E-2</v>
      </c>
      <c r="V46" s="4">
        <f t="shared" si="7"/>
        <v>104</v>
      </c>
      <c r="W46" s="4">
        <f t="shared" si="7"/>
        <v>406.5</v>
      </c>
      <c r="X46" s="4">
        <f t="shared" si="7"/>
        <v>34.023333333333333</v>
      </c>
      <c r="Y46" s="4">
        <f t="shared" si="7"/>
        <v>117.83333333333333</v>
      </c>
      <c r="Z46" s="4">
        <f t="shared" si="7"/>
        <v>80</v>
      </c>
      <c r="AA46" s="4">
        <f t="shared" si="7"/>
        <v>11.375</v>
      </c>
      <c r="AB46" s="4">
        <f t="shared" si="7"/>
        <v>-0.01</v>
      </c>
      <c r="AC46" s="4">
        <f t="shared" si="7"/>
        <v>98.583333333333329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1.5479018056711667E-3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9">
        <f>_xlfn.STDEV.S(L40:L45)/AVERAGE(L40:L45)</f>
        <v>2.218895937028622E-3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53" t="s">
        <v>0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N49" s="53" t="s">
        <v>1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</v>
      </c>
      <c r="C52" s="5">
        <v>20</v>
      </c>
      <c r="D52" s="4">
        <v>35.1</v>
      </c>
      <c r="E52" s="4">
        <v>34.9</v>
      </c>
      <c r="F52" s="4">
        <v>29</v>
      </c>
      <c r="G52" s="4">
        <v>22</v>
      </c>
      <c r="H52" s="5">
        <v>104</v>
      </c>
      <c r="I52" s="6">
        <v>1.2410000000000001</v>
      </c>
      <c r="J52" s="5">
        <v>14.5</v>
      </c>
      <c r="K52" s="5"/>
      <c r="L52" s="7">
        <v>0.85309999999999997</v>
      </c>
      <c r="N52" s="4">
        <v>33</v>
      </c>
      <c r="O52" s="4">
        <v>37.200000000000003</v>
      </c>
      <c r="P52" s="4">
        <v>26</v>
      </c>
      <c r="Q52" s="4">
        <v>30</v>
      </c>
      <c r="R52" s="4">
        <v>29</v>
      </c>
      <c r="T52" s="4">
        <v>44.7</v>
      </c>
      <c r="U52" s="5">
        <v>0.05</v>
      </c>
      <c r="V52" s="4">
        <v>103</v>
      </c>
      <c r="W52" s="4">
        <v>407</v>
      </c>
      <c r="X52" s="4">
        <v>34.56</v>
      </c>
      <c r="Y52" s="4">
        <v>524</v>
      </c>
      <c r="Z52" s="4">
        <v>80</v>
      </c>
      <c r="AA52" s="4">
        <v>11.43</v>
      </c>
      <c r="AB52" s="5">
        <v>0</v>
      </c>
      <c r="AC52" s="4">
        <v>98.4</v>
      </c>
    </row>
    <row r="53" spans="1:29" x14ac:dyDescent="0.25">
      <c r="A53" t="s">
        <v>41</v>
      </c>
      <c r="B53" s="4">
        <v>695</v>
      </c>
      <c r="C53" s="5">
        <v>20</v>
      </c>
      <c r="D53" s="4">
        <v>34.9</v>
      </c>
      <c r="E53" s="4">
        <v>34.9</v>
      </c>
      <c r="F53" s="4">
        <v>29</v>
      </c>
      <c r="G53" s="4">
        <v>22</v>
      </c>
      <c r="H53" s="5">
        <v>104</v>
      </c>
      <c r="I53" s="6">
        <v>1.244</v>
      </c>
      <c r="J53" s="5">
        <v>14.49</v>
      </c>
      <c r="K53" s="5"/>
      <c r="L53" s="7">
        <v>0.85409999999999997</v>
      </c>
      <c r="N53" s="4">
        <v>32.799999999999997</v>
      </c>
      <c r="O53" s="4">
        <v>37.200000000000003</v>
      </c>
      <c r="P53" s="4">
        <v>26</v>
      </c>
      <c r="Q53" s="4">
        <v>30</v>
      </c>
      <c r="R53" s="4">
        <v>29</v>
      </c>
      <c r="T53" s="4">
        <v>46.5</v>
      </c>
      <c r="U53" s="5">
        <v>0.05</v>
      </c>
      <c r="V53" s="4">
        <v>103</v>
      </c>
      <c r="W53" s="4">
        <v>407</v>
      </c>
      <c r="X53" s="4">
        <v>35.130000000000003</v>
      </c>
      <c r="Y53" s="4">
        <v>523</v>
      </c>
      <c r="Z53" s="4">
        <v>80</v>
      </c>
      <c r="AA53" s="4">
        <v>11.36</v>
      </c>
      <c r="AB53" s="5">
        <v>0</v>
      </c>
      <c r="AC53" s="4">
        <v>98.4</v>
      </c>
    </row>
    <row r="54" spans="1:29" x14ac:dyDescent="0.25">
      <c r="A54" t="s">
        <v>42</v>
      </c>
      <c r="B54" s="4">
        <v>695</v>
      </c>
      <c r="C54" s="5">
        <v>20</v>
      </c>
      <c r="D54" s="4">
        <v>34.9</v>
      </c>
      <c r="E54" s="4">
        <v>34.9</v>
      </c>
      <c r="F54" s="4">
        <v>29</v>
      </c>
      <c r="G54" s="4">
        <v>22</v>
      </c>
      <c r="H54" s="5">
        <v>104</v>
      </c>
      <c r="I54" s="6">
        <v>1.2450000000000001</v>
      </c>
      <c r="J54" s="5">
        <v>14.5</v>
      </c>
      <c r="K54" s="5"/>
      <c r="L54" s="7">
        <v>0.85509999999999997</v>
      </c>
      <c r="N54" s="4">
        <v>32.9</v>
      </c>
      <c r="O54" s="4">
        <v>37.200000000000003</v>
      </c>
      <c r="P54" s="4">
        <v>26</v>
      </c>
      <c r="Q54" s="4">
        <v>30</v>
      </c>
      <c r="R54" s="4">
        <v>29</v>
      </c>
      <c r="T54" s="4">
        <v>48.5</v>
      </c>
      <c r="U54" s="5">
        <v>0.05</v>
      </c>
      <c r="V54" s="4">
        <v>103</v>
      </c>
      <c r="W54" s="4">
        <v>407</v>
      </c>
      <c r="X54" s="4">
        <v>35.51</v>
      </c>
      <c r="Y54" s="4">
        <v>521</v>
      </c>
      <c r="Z54" s="4">
        <v>80</v>
      </c>
      <c r="AA54" s="4">
        <v>11.37</v>
      </c>
      <c r="AB54" s="5">
        <v>0</v>
      </c>
      <c r="AC54" s="4">
        <v>98.4</v>
      </c>
    </row>
    <row r="55" spans="1:29" x14ac:dyDescent="0.25">
      <c r="A55" t="s">
        <v>43</v>
      </c>
      <c r="B55" s="4">
        <v>695</v>
      </c>
      <c r="C55" s="5">
        <v>20</v>
      </c>
      <c r="D55" s="4">
        <v>35</v>
      </c>
      <c r="E55" s="4">
        <v>34.9</v>
      </c>
      <c r="F55" s="4">
        <v>29</v>
      </c>
      <c r="G55" s="4">
        <v>22</v>
      </c>
      <c r="H55" s="5">
        <v>104</v>
      </c>
      <c r="I55" s="6">
        <v>1.24</v>
      </c>
      <c r="J55" s="5">
        <v>14.49</v>
      </c>
      <c r="K55" s="5"/>
      <c r="L55" s="7">
        <v>0.85209999999999997</v>
      </c>
      <c r="N55" s="4">
        <v>33</v>
      </c>
      <c r="O55" s="4">
        <v>37.200000000000003</v>
      </c>
      <c r="P55" s="4">
        <v>26</v>
      </c>
      <c r="Q55" s="4">
        <v>30</v>
      </c>
      <c r="R55" s="4">
        <v>30</v>
      </c>
      <c r="T55" s="4">
        <v>49</v>
      </c>
      <c r="U55" s="5">
        <v>0.05</v>
      </c>
      <c r="V55" s="4">
        <v>103</v>
      </c>
      <c r="W55" s="4">
        <v>407</v>
      </c>
      <c r="X55" s="4">
        <v>34.93</v>
      </c>
      <c r="Y55" s="4">
        <v>524</v>
      </c>
      <c r="Z55" s="4">
        <v>80</v>
      </c>
      <c r="AA55" s="4">
        <v>11.33</v>
      </c>
      <c r="AB55" s="5">
        <v>0</v>
      </c>
      <c r="AC55" s="4">
        <v>98.4</v>
      </c>
    </row>
    <row r="56" spans="1:29" x14ac:dyDescent="0.25">
      <c r="A56" t="s">
        <v>44</v>
      </c>
      <c r="B56" s="4">
        <v>695</v>
      </c>
      <c r="C56" s="5">
        <v>20</v>
      </c>
      <c r="D56" s="4">
        <v>35</v>
      </c>
      <c r="E56" s="4">
        <v>34.9</v>
      </c>
      <c r="F56" s="4">
        <v>29</v>
      </c>
      <c r="G56" s="4">
        <v>22</v>
      </c>
      <c r="H56" s="5">
        <v>104</v>
      </c>
      <c r="I56" s="6">
        <v>1.24</v>
      </c>
      <c r="J56" s="5">
        <v>14.49</v>
      </c>
      <c r="K56" s="5"/>
      <c r="L56" s="7">
        <v>0.85199999999999998</v>
      </c>
      <c r="N56" s="4">
        <v>33.1</v>
      </c>
      <c r="O56" s="4">
        <v>37.200000000000003</v>
      </c>
      <c r="P56" s="4">
        <v>26</v>
      </c>
      <c r="Q56" s="4">
        <v>30</v>
      </c>
      <c r="R56" s="4">
        <v>29</v>
      </c>
      <c r="T56" s="4">
        <v>48.5</v>
      </c>
      <c r="U56" s="5">
        <v>4.9000000000000002E-2</v>
      </c>
      <c r="V56" s="4">
        <v>103</v>
      </c>
      <c r="W56" s="4">
        <v>407</v>
      </c>
      <c r="X56" s="4">
        <v>35.26</v>
      </c>
      <c r="Y56" s="4">
        <v>523</v>
      </c>
      <c r="Z56" s="4">
        <v>80</v>
      </c>
      <c r="AA56" s="4">
        <v>11.28</v>
      </c>
      <c r="AB56" s="5">
        <v>0</v>
      </c>
      <c r="AC56" s="4">
        <v>98.4</v>
      </c>
    </row>
    <row r="57" spans="1:29" x14ac:dyDescent="0.25">
      <c r="A57" t="s">
        <v>45</v>
      </c>
      <c r="B57" s="4">
        <v>695</v>
      </c>
      <c r="C57" s="5">
        <v>20</v>
      </c>
      <c r="D57" s="4">
        <v>35.1</v>
      </c>
      <c r="E57" s="4">
        <v>34.9</v>
      </c>
      <c r="F57" s="4">
        <v>29</v>
      </c>
      <c r="G57" s="4">
        <v>22</v>
      </c>
      <c r="H57" s="5">
        <v>104.01</v>
      </c>
      <c r="I57" s="6">
        <v>1.236</v>
      </c>
      <c r="J57" s="5">
        <v>14.5</v>
      </c>
      <c r="K57" s="5"/>
      <c r="L57" s="7">
        <v>0.84950000000000003</v>
      </c>
      <c r="N57" s="4">
        <v>33.1</v>
      </c>
      <c r="O57" s="4">
        <v>37.200000000000003</v>
      </c>
      <c r="P57" s="4">
        <v>26</v>
      </c>
      <c r="Q57" s="4">
        <v>30</v>
      </c>
      <c r="R57" s="4">
        <v>29</v>
      </c>
      <c r="T57" s="4">
        <v>47.2</v>
      </c>
      <c r="U57" s="5">
        <v>5.0999999999999997E-2</v>
      </c>
      <c r="V57" s="4">
        <v>103</v>
      </c>
      <c r="W57" s="4">
        <v>407</v>
      </c>
      <c r="X57" s="4">
        <v>35.270000000000003</v>
      </c>
      <c r="Y57" s="4">
        <v>521</v>
      </c>
      <c r="Z57" s="4">
        <v>80</v>
      </c>
      <c r="AA57" s="4">
        <v>11.24</v>
      </c>
      <c r="AB57" s="5">
        <v>0</v>
      </c>
      <c r="AC57" s="4">
        <v>98.4</v>
      </c>
    </row>
    <row r="58" spans="1:29" x14ac:dyDescent="0.25">
      <c r="A58" s="3" t="s">
        <v>46</v>
      </c>
      <c r="B58" s="4">
        <f>AVERAGE(B52:B57)</f>
        <v>695</v>
      </c>
      <c r="C58" s="4">
        <f t="shared" ref="C58:L58" si="8">AVERAGE(C52:C57)</f>
        <v>20</v>
      </c>
      <c r="D58" s="4">
        <f t="shared" si="8"/>
        <v>35</v>
      </c>
      <c r="E58" s="4">
        <f t="shared" si="8"/>
        <v>34.9</v>
      </c>
      <c r="F58" s="4">
        <f t="shared" si="8"/>
        <v>29</v>
      </c>
      <c r="G58" s="4">
        <f t="shared" si="8"/>
        <v>22</v>
      </c>
      <c r="H58" s="4">
        <f t="shared" si="8"/>
        <v>104.00166666666667</v>
      </c>
      <c r="I58" s="4">
        <f t="shared" si="8"/>
        <v>1.2410000000000001</v>
      </c>
      <c r="J58" s="4">
        <f t="shared" si="8"/>
        <v>14.494999999999999</v>
      </c>
      <c r="K58" s="5">
        <f>MAX(J52:J57)-MIN(J52:J57)</f>
        <v>9.9999999999997868E-3</v>
      </c>
      <c r="L58" s="7">
        <f t="shared" si="8"/>
        <v>0.85265000000000002</v>
      </c>
      <c r="N58" s="4">
        <f>AVERAGE(N52:N57)</f>
        <v>32.983333333333327</v>
      </c>
      <c r="O58" s="4">
        <f t="shared" ref="O58:AC58" si="9">AVERAGE(O52:O57)</f>
        <v>37.199999999999996</v>
      </c>
      <c r="P58" s="4">
        <f t="shared" si="9"/>
        <v>26</v>
      </c>
      <c r="Q58" s="4">
        <f t="shared" si="9"/>
        <v>30</v>
      </c>
      <c r="R58" s="4">
        <f t="shared" si="9"/>
        <v>29.166666666666668</v>
      </c>
      <c r="S58" s="5">
        <f>MAX(R52:R57)-MIN(R52:R57)</f>
        <v>1</v>
      </c>
      <c r="T58" s="4">
        <f t="shared" si="9"/>
        <v>47.4</v>
      </c>
      <c r="U58" s="4">
        <f t="shared" si="9"/>
        <v>4.9999999999999996E-2</v>
      </c>
      <c r="V58" s="4">
        <f t="shared" si="9"/>
        <v>103</v>
      </c>
      <c r="W58" s="4">
        <f t="shared" si="9"/>
        <v>407</v>
      </c>
      <c r="X58" s="4">
        <f t="shared" si="9"/>
        <v>35.11</v>
      </c>
      <c r="Y58" s="4">
        <f t="shared" si="9"/>
        <v>522.66666666666663</v>
      </c>
      <c r="Z58" s="4">
        <f t="shared" si="9"/>
        <v>80</v>
      </c>
      <c r="AA58" s="4">
        <f t="shared" si="9"/>
        <v>11.334999999999999</v>
      </c>
      <c r="AB58" s="4">
        <f t="shared" si="9"/>
        <v>0</v>
      </c>
      <c r="AC58" s="4">
        <f t="shared" si="9"/>
        <v>98.399999999999991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1.9470490492023869E-3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9">
        <f>_xlfn.STDEV.S(L52:L57)/AVERAGE(L52:L57)</f>
        <v>2.2835267099072152E-3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53" t="s">
        <v>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N61" s="53" t="s">
        <v>1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</v>
      </c>
      <c r="C64" s="5">
        <v>40</v>
      </c>
      <c r="D64" s="4">
        <v>115</v>
      </c>
      <c r="E64" s="4">
        <v>109</v>
      </c>
      <c r="F64" s="4">
        <v>29</v>
      </c>
      <c r="G64" s="4">
        <v>22</v>
      </c>
      <c r="H64" s="5">
        <v>104</v>
      </c>
      <c r="I64" s="6">
        <v>1.272</v>
      </c>
      <c r="J64" s="5">
        <v>14.47</v>
      </c>
      <c r="K64" s="5"/>
      <c r="L64" s="7">
        <v>0.43709999999999999</v>
      </c>
      <c r="N64" s="4">
        <v>117.5</v>
      </c>
      <c r="O64" s="4">
        <v>112</v>
      </c>
      <c r="P64" s="4">
        <v>25.9</v>
      </c>
      <c r="Q64" s="4">
        <v>30</v>
      </c>
      <c r="R64" s="4">
        <v>29</v>
      </c>
      <c r="T64" s="4">
        <v>172.6</v>
      </c>
      <c r="U64" s="5">
        <v>0.05</v>
      </c>
      <c r="V64" s="4">
        <v>103</v>
      </c>
      <c r="W64" s="4">
        <v>406</v>
      </c>
      <c r="X64" s="4">
        <v>40.24</v>
      </c>
      <c r="Y64" s="4">
        <v>114</v>
      </c>
      <c r="Z64" s="4">
        <v>80</v>
      </c>
      <c r="AA64" s="4">
        <v>11.35</v>
      </c>
      <c r="AB64" s="5">
        <v>0</v>
      </c>
      <c r="AC64" s="4">
        <v>98.4</v>
      </c>
    </row>
    <row r="65" spans="1:29" x14ac:dyDescent="0.25">
      <c r="A65" t="s">
        <v>41</v>
      </c>
      <c r="B65" s="4">
        <v>695</v>
      </c>
      <c r="C65" s="5">
        <v>40</v>
      </c>
      <c r="D65" s="4">
        <v>115.1</v>
      </c>
      <c r="E65" s="4">
        <v>109.2</v>
      </c>
      <c r="F65" s="4">
        <v>29</v>
      </c>
      <c r="G65" s="4">
        <v>22</v>
      </c>
      <c r="H65" s="5">
        <v>104</v>
      </c>
      <c r="I65" s="6">
        <v>1.272</v>
      </c>
      <c r="J65" s="5">
        <v>14.47</v>
      </c>
      <c r="K65" s="5"/>
      <c r="L65" s="7">
        <v>0.43690000000000001</v>
      </c>
      <c r="N65" s="4">
        <v>117.3</v>
      </c>
      <c r="O65" s="4">
        <v>111.4</v>
      </c>
      <c r="P65" s="4">
        <v>26.1</v>
      </c>
      <c r="Q65" s="4">
        <v>30</v>
      </c>
      <c r="R65" s="4">
        <v>29</v>
      </c>
      <c r="T65" s="4">
        <v>170.7</v>
      </c>
      <c r="U65" s="5">
        <v>0.05</v>
      </c>
      <c r="V65" s="4">
        <v>103</v>
      </c>
      <c r="W65" s="4">
        <v>406</v>
      </c>
      <c r="X65" s="4">
        <v>40.11</v>
      </c>
      <c r="Y65" s="4">
        <v>117</v>
      </c>
      <c r="Z65" s="4">
        <v>80</v>
      </c>
      <c r="AA65" s="4">
        <v>11.34</v>
      </c>
      <c r="AB65" s="5">
        <v>0</v>
      </c>
      <c r="AC65" s="4">
        <v>98.4</v>
      </c>
    </row>
    <row r="66" spans="1:29" x14ac:dyDescent="0.25">
      <c r="A66" t="s">
        <v>42</v>
      </c>
      <c r="B66" s="4">
        <v>695</v>
      </c>
      <c r="C66" s="5">
        <v>40</v>
      </c>
      <c r="D66" s="4">
        <v>114.9</v>
      </c>
      <c r="E66" s="4">
        <v>108.7</v>
      </c>
      <c r="F66" s="4">
        <v>29</v>
      </c>
      <c r="G66" s="4">
        <v>22</v>
      </c>
      <c r="H66" s="5">
        <v>103.99</v>
      </c>
      <c r="I66" s="6">
        <v>1.2689999999999999</v>
      </c>
      <c r="J66" s="5">
        <v>14.48</v>
      </c>
      <c r="K66" s="5"/>
      <c r="L66" s="7">
        <v>0.43590000000000001</v>
      </c>
      <c r="N66" s="4">
        <v>117.3</v>
      </c>
      <c r="O66" s="4">
        <v>111.3</v>
      </c>
      <c r="P66" s="4">
        <v>26</v>
      </c>
      <c r="Q66" s="4">
        <v>30</v>
      </c>
      <c r="R66" s="4">
        <v>29</v>
      </c>
      <c r="T66" s="4">
        <v>172.2</v>
      </c>
      <c r="U66" s="5">
        <v>0.05</v>
      </c>
      <c r="V66" s="4">
        <v>103</v>
      </c>
      <c r="W66" s="4">
        <v>406</v>
      </c>
      <c r="X66" s="4">
        <v>40.07</v>
      </c>
      <c r="Y66" s="4">
        <v>115</v>
      </c>
      <c r="Z66" s="4">
        <v>80</v>
      </c>
      <c r="AA66" s="4">
        <v>11.35</v>
      </c>
      <c r="AB66" s="5">
        <v>0</v>
      </c>
      <c r="AC66" s="4">
        <v>98.4</v>
      </c>
    </row>
    <row r="67" spans="1:29" x14ac:dyDescent="0.25">
      <c r="A67" t="s">
        <v>43</v>
      </c>
      <c r="B67" s="4">
        <v>695</v>
      </c>
      <c r="C67" s="5">
        <v>40</v>
      </c>
      <c r="D67" s="4">
        <v>115.1</v>
      </c>
      <c r="E67" s="4">
        <v>109.1</v>
      </c>
      <c r="F67" s="4">
        <v>29</v>
      </c>
      <c r="G67" s="4">
        <v>22</v>
      </c>
      <c r="H67" s="5">
        <v>103.99</v>
      </c>
      <c r="I67" s="6">
        <v>1.272</v>
      </c>
      <c r="J67" s="5">
        <v>14.47</v>
      </c>
      <c r="K67" s="5"/>
      <c r="L67" s="7">
        <v>0.43730000000000002</v>
      </c>
      <c r="N67" s="4">
        <v>117.6</v>
      </c>
      <c r="O67" s="4">
        <v>111.9</v>
      </c>
      <c r="P67" s="4">
        <v>26.1</v>
      </c>
      <c r="Q67" s="4">
        <v>30</v>
      </c>
      <c r="R67" s="4">
        <v>29</v>
      </c>
      <c r="T67" s="4">
        <v>170.7</v>
      </c>
      <c r="U67" s="5">
        <v>0.05</v>
      </c>
      <c r="V67" s="4">
        <v>103</v>
      </c>
      <c r="W67" s="4">
        <v>406</v>
      </c>
      <c r="X67" s="4">
        <v>40.25</v>
      </c>
      <c r="Y67" s="4">
        <v>114</v>
      </c>
      <c r="Z67" s="4">
        <v>80</v>
      </c>
      <c r="AA67" s="4">
        <v>11.35</v>
      </c>
      <c r="AB67" s="5">
        <v>0</v>
      </c>
      <c r="AC67" s="4">
        <v>98.4</v>
      </c>
    </row>
    <row r="68" spans="1:29" x14ac:dyDescent="0.25">
      <c r="A68" t="s">
        <v>44</v>
      </c>
      <c r="B68" s="4">
        <v>695</v>
      </c>
      <c r="C68" s="5">
        <v>40</v>
      </c>
      <c r="D68" s="4">
        <v>115.1</v>
      </c>
      <c r="E68" s="4">
        <v>109.2</v>
      </c>
      <c r="F68" s="4">
        <v>29</v>
      </c>
      <c r="G68" s="4">
        <v>22</v>
      </c>
      <c r="H68" s="5">
        <v>104.02</v>
      </c>
      <c r="I68" s="6">
        <v>1.2749999999999999</v>
      </c>
      <c r="J68" s="5">
        <v>14.47</v>
      </c>
      <c r="K68" s="5"/>
      <c r="L68" s="7">
        <v>0.43759999999999999</v>
      </c>
      <c r="N68" s="4">
        <v>117.1</v>
      </c>
      <c r="O68" s="4">
        <v>111.3</v>
      </c>
      <c r="P68" s="4">
        <v>26</v>
      </c>
      <c r="Q68" s="4">
        <v>30</v>
      </c>
      <c r="R68" s="4">
        <v>29</v>
      </c>
      <c r="T68" s="4">
        <v>170.4</v>
      </c>
      <c r="U68" s="5">
        <v>5.0999999999999997E-2</v>
      </c>
      <c r="V68" s="4">
        <v>104</v>
      </c>
      <c r="W68" s="4">
        <v>406</v>
      </c>
      <c r="X68" s="4">
        <v>40.44</v>
      </c>
      <c r="Y68" s="4">
        <v>114</v>
      </c>
      <c r="Z68" s="4">
        <v>80</v>
      </c>
      <c r="AA68" s="4">
        <v>11.41</v>
      </c>
      <c r="AB68" s="5">
        <v>-0.01</v>
      </c>
      <c r="AC68" s="4">
        <v>98.4</v>
      </c>
    </row>
    <row r="69" spans="1:29" x14ac:dyDescent="0.25">
      <c r="A69" t="s">
        <v>45</v>
      </c>
      <c r="B69" s="4">
        <v>695</v>
      </c>
      <c r="C69" s="5">
        <v>40</v>
      </c>
      <c r="D69" s="4">
        <v>114.8</v>
      </c>
      <c r="E69" s="4">
        <v>108.6</v>
      </c>
      <c r="F69" s="4">
        <v>29</v>
      </c>
      <c r="G69" s="4">
        <v>22</v>
      </c>
      <c r="H69" s="5">
        <v>103.99</v>
      </c>
      <c r="I69" s="6">
        <v>1.2749999999999999</v>
      </c>
      <c r="J69" s="5">
        <v>14.47</v>
      </c>
      <c r="K69" s="5"/>
      <c r="L69" s="7">
        <v>0.43819999999999998</v>
      </c>
      <c r="N69" s="4">
        <v>117.3</v>
      </c>
      <c r="O69" s="4">
        <v>111.2</v>
      </c>
      <c r="P69" s="4">
        <v>25.9</v>
      </c>
      <c r="Q69" s="4">
        <v>30</v>
      </c>
      <c r="R69" s="4">
        <v>29</v>
      </c>
      <c r="T69" s="4">
        <v>171.7</v>
      </c>
      <c r="U69" s="5">
        <v>0.05</v>
      </c>
      <c r="V69" s="4">
        <v>104</v>
      </c>
      <c r="W69" s="4">
        <v>406</v>
      </c>
      <c r="X69" s="4">
        <v>40.49</v>
      </c>
      <c r="Y69" s="4">
        <v>113</v>
      </c>
      <c r="Z69" s="4">
        <v>80</v>
      </c>
      <c r="AA69" s="4">
        <v>11.36</v>
      </c>
      <c r="AB69" s="5">
        <v>0</v>
      </c>
      <c r="AC69" s="4">
        <v>98.4</v>
      </c>
    </row>
    <row r="70" spans="1:29" x14ac:dyDescent="0.25">
      <c r="A70" s="3" t="s">
        <v>46</v>
      </c>
      <c r="B70" s="4">
        <f>AVERAGE(B64:B69)</f>
        <v>695</v>
      </c>
      <c r="C70" s="4">
        <f t="shared" ref="C70:L70" si="10">AVERAGE(C64:C69)</f>
        <v>40</v>
      </c>
      <c r="D70" s="4">
        <f t="shared" si="10"/>
        <v>115</v>
      </c>
      <c r="E70" s="4">
        <f t="shared" si="10"/>
        <v>108.96666666666668</v>
      </c>
      <c r="F70" s="4">
        <f t="shared" si="10"/>
        <v>29</v>
      </c>
      <c r="G70" s="4">
        <f t="shared" si="10"/>
        <v>22</v>
      </c>
      <c r="H70" s="4">
        <f t="shared" si="10"/>
        <v>103.99833333333333</v>
      </c>
      <c r="I70" s="4">
        <f t="shared" si="10"/>
        <v>1.2725</v>
      </c>
      <c r="J70" s="4">
        <f t="shared" si="10"/>
        <v>14.471666666666666</v>
      </c>
      <c r="K70" s="5">
        <f>MAX(J64:J69)-MIN(J64:J69)</f>
        <v>9.9999999999997868E-3</v>
      </c>
      <c r="L70" s="7">
        <f t="shared" si="10"/>
        <v>0.4371666666666667</v>
      </c>
      <c r="N70" s="4">
        <f>AVERAGE(N64:N69)</f>
        <v>117.35000000000001</v>
      </c>
      <c r="O70" s="4">
        <f t="shared" ref="O70:AC70" si="11">AVERAGE(O64:O69)</f>
        <v>111.51666666666667</v>
      </c>
      <c r="P70" s="4">
        <f t="shared" si="11"/>
        <v>26</v>
      </c>
      <c r="Q70" s="4">
        <f t="shared" si="11"/>
        <v>30</v>
      </c>
      <c r="R70" s="4">
        <f t="shared" si="11"/>
        <v>29</v>
      </c>
      <c r="S70" s="5">
        <f>MAX(R64:R69)-MIN(R64:R69)</f>
        <v>0</v>
      </c>
      <c r="T70" s="4">
        <f t="shared" si="11"/>
        <v>171.38333333333333</v>
      </c>
      <c r="U70" s="4">
        <f t="shared" si="11"/>
        <v>5.0166666666666665E-2</v>
      </c>
      <c r="V70" s="4">
        <f t="shared" si="11"/>
        <v>103.33333333333333</v>
      </c>
      <c r="W70" s="4">
        <f t="shared" si="11"/>
        <v>406</v>
      </c>
      <c r="X70" s="4">
        <f t="shared" si="11"/>
        <v>40.266666666666666</v>
      </c>
      <c r="Y70" s="4">
        <f t="shared" si="11"/>
        <v>114.5</v>
      </c>
      <c r="Z70" s="4">
        <f t="shared" si="11"/>
        <v>80</v>
      </c>
      <c r="AA70" s="4">
        <f t="shared" si="11"/>
        <v>11.36</v>
      </c>
      <c r="AB70" s="4">
        <f t="shared" si="11"/>
        <v>-1.6666666666666668E-3</v>
      </c>
      <c r="AC70" s="4">
        <f t="shared" si="11"/>
        <v>98.399999999999991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7.685484153042352E-4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9">
        <f>_xlfn.STDEV.S(L64:L69)/AVERAGE(L64:L69)</f>
        <v>1.7580215371046171E-3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57" t="s">
        <v>54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60" t="s">
        <v>59</v>
      </c>
      <c r="H76" s="61"/>
      <c r="I76" s="60" t="s">
        <v>60</v>
      </c>
      <c r="J76" s="61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57" t="s">
        <v>66</v>
      </c>
      <c r="H77" s="59"/>
      <c r="I77" s="57" t="s">
        <v>66</v>
      </c>
      <c r="J77" s="59"/>
    </row>
    <row r="78" spans="1:29" x14ac:dyDescent="0.25">
      <c r="A78" s="10" t="s">
        <v>29</v>
      </c>
      <c r="B78" s="15">
        <f>L10</f>
        <v>0.27985000000000004</v>
      </c>
      <c r="C78" s="50">
        <f>L12</f>
        <v>4.9255132221158178E-4</v>
      </c>
      <c r="D78" s="10">
        <v>0.5</v>
      </c>
      <c r="E78" s="10">
        <v>21.99</v>
      </c>
      <c r="F78" s="16">
        <v>0.3</v>
      </c>
      <c r="G78" s="54">
        <v>0.92308500000000004</v>
      </c>
      <c r="H78" s="55"/>
      <c r="I78" s="54">
        <v>3.0769510000000002</v>
      </c>
      <c r="J78" s="56"/>
    </row>
    <row r="79" spans="1:29" x14ac:dyDescent="0.25">
      <c r="A79" s="10" t="s">
        <v>49</v>
      </c>
      <c r="B79" s="15">
        <f>L22</f>
        <v>0.29321666666666663</v>
      </c>
      <c r="C79" s="50">
        <f>L24</f>
        <v>4.5330306456834899E-4</v>
      </c>
      <c r="D79" s="10">
        <v>0.5</v>
      </c>
      <c r="E79" s="10">
        <v>21.99</v>
      </c>
      <c r="F79" s="16">
        <v>3.2000000000000001E-2</v>
      </c>
      <c r="G79" s="62">
        <v>0.10316699999999999</v>
      </c>
      <c r="H79" s="63"/>
      <c r="I79" s="62">
        <v>3.223954</v>
      </c>
      <c r="J79" s="64"/>
    </row>
    <row r="80" spans="1:29" x14ac:dyDescent="0.25">
      <c r="A80" s="10" t="s">
        <v>50</v>
      </c>
      <c r="B80" s="15">
        <f>L34</f>
        <v>0.28153333333333336</v>
      </c>
      <c r="C80" s="50">
        <f>L36</f>
        <v>4.3016580924904271E-4</v>
      </c>
      <c r="D80" s="10">
        <v>0.5</v>
      </c>
      <c r="E80" s="10">
        <v>16.489999999999998</v>
      </c>
      <c r="F80" s="16">
        <v>0.31</v>
      </c>
      <c r="G80" s="62">
        <v>0.71957700000000002</v>
      </c>
      <c r="H80" s="63"/>
      <c r="I80" s="62">
        <v>2.321215</v>
      </c>
      <c r="J80" s="64"/>
    </row>
    <row r="81" spans="1:10" x14ac:dyDescent="0.25">
      <c r="A81" s="10" t="s">
        <v>51</v>
      </c>
      <c r="B81" s="15">
        <f>L46</f>
        <v>0.6976</v>
      </c>
      <c r="C81" s="50">
        <f>L48</f>
        <v>2.218895937028622E-3</v>
      </c>
      <c r="D81" s="10">
        <v>0.5</v>
      </c>
      <c r="E81" s="10">
        <v>1.46</v>
      </c>
      <c r="F81" s="16">
        <v>0.17399999999999999</v>
      </c>
      <c r="G81" s="62">
        <v>8.8608999999999993E-2</v>
      </c>
      <c r="H81" s="63"/>
      <c r="I81" s="62">
        <v>0.50924800000000003</v>
      </c>
      <c r="J81" s="64"/>
    </row>
    <row r="82" spans="1:10" x14ac:dyDescent="0.25">
      <c r="A82" s="10" t="s">
        <v>52</v>
      </c>
      <c r="B82" s="15">
        <f>L58</f>
        <v>0.85265000000000002</v>
      </c>
      <c r="C82" s="50">
        <f>L60</f>
        <v>2.2835267099072152E-3</v>
      </c>
      <c r="D82" s="10">
        <v>0.5</v>
      </c>
      <c r="E82" s="10">
        <v>1.46</v>
      </c>
      <c r="F82" s="16">
        <v>1.0999999999999999E-2</v>
      </c>
      <c r="G82" s="62">
        <v>6.8469999999999998E-3</v>
      </c>
      <c r="H82" s="63"/>
      <c r="I82" s="62">
        <v>0.62243499999999996</v>
      </c>
      <c r="J82" s="64"/>
    </row>
    <row r="83" spans="1:10" x14ac:dyDescent="0.25">
      <c r="A83" s="10" t="s">
        <v>53</v>
      </c>
      <c r="B83" s="15">
        <f>L70</f>
        <v>0.4371666666666667</v>
      </c>
      <c r="C83" s="50">
        <f>L72</f>
        <v>1.7580215371046171E-3</v>
      </c>
      <c r="D83" s="10">
        <v>0.5</v>
      </c>
      <c r="E83" s="10">
        <v>2.91</v>
      </c>
      <c r="F83" s="16">
        <v>0.17199999999999999</v>
      </c>
      <c r="G83" s="65">
        <v>0.109406</v>
      </c>
      <c r="H83" s="66"/>
      <c r="I83" s="65">
        <v>0.63608200000000004</v>
      </c>
      <c r="J83" s="67"/>
    </row>
    <row r="84" spans="1:10" x14ac:dyDescent="0.25">
      <c r="A84" s="68" t="s">
        <v>67</v>
      </c>
      <c r="B84" s="69"/>
      <c r="C84" s="69"/>
      <c r="D84" s="69"/>
      <c r="E84" s="69"/>
      <c r="F84" s="70"/>
      <c r="G84" s="71">
        <f>SUM(G78:G83)</f>
        <v>1.950691</v>
      </c>
      <c r="H84" s="72"/>
      <c r="I84" s="71">
        <f>SUM(I78:I83)</f>
        <v>10.389885</v>
      </c>
      <c r="J84" s="72"/>
    </row>
  </sheetData>
  <mergeCells count="32">
    <mergeCell ref="B1:L1"/>
    <mergeCell ref="N1:AC1"/>
    <mergeCell ref="B13:L13"/>
    <mergeCell ref="N13:AC13"/>
    <mergeCell ref="B25:L25"/>
    <mergeCell ref="N25:AC25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A84:F84"/>
    <mergeCell ref="G84:H84"/>
    <mergeCell ref="I84:J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8F80A-62DF-466C-B3A0-124DFF833C3D}">
  <dimension ref="B1:N21"/>
  <sheetViews>
    <sheetView workbookViewId="0">
      <selection activeCell="R24" sqref="R24"/>
    </sheetView>
  </sheetViews>
  <sheetFormatPr defaultRowHeight="15" x14ac:dyDescent="0.25"/>
  <cols>
    <col min="2" max="2" width="33.140625" customWidth="1"/>
    <col min="4" max="14" width="9.140625" customWidth="1"/>
  </cols>
  <sheetData>
    <row r="1" spans="2:14" ht="15.75" thickBot="1" x14ac:dyDescent="0.3"/>
    <row r="2" spans="2:14" x14ac:dyDescent="0.25">
      <c r="C2" s="36" t="s">
        <v>94</v>
      </c>
      <c r="D2" s="36" t="s">
        <v>95</v>
      </c>
      <c r="E2" s="36" t="s">
        <v>96</v>
      </c>
      <c r="F2" s="36" t="s">
        <v>97</v>
      </c>
      <c r="G2" s="36" t="s">
        <v>98</v>
      </c>
      <c r="H2" s="36" t="s">
        <v>99</v>
      </c>
      <c r="I2" s="36" t="s">
        <v>100</v>
      </c>
      <c r="J2" s="36" t="s">
        <v>101</v>
      </c>
      <c r="K2" s="36" t="s">
        <v>102</v>
      </c>
      <c r="L2" s="36" t="s">
        <v>103</v>
      </c>
      <c r="M2" s="36" t="s">
        <v>104</v>
      </c>
      <c r="N2" s="36" t="s">
        <v>105</v>
      </c>
    </row>
    <row r="3" spans="2:14" x14ac:dyDescent="0.25">
      <c r="C3" s="37" t="s">
        <v>106</v>
      </c>
      <c r="D3" s="37" t="s">
        <v>133</v>
      </c>
      <c r="E3" s="37" t="s">
        <v>133</v>
      </c>
      <c r="F3" s="37" t="s">
        <v>106</v>
      </c>
      <c r="G3" s="37" t="s">
        <v>106</v>
      </c>
      <c r="H3" s="37" t="s">
        <v>133</v>
      </c>
      <c r="I3" s="37" t="s">
        <v>133</v>
      </c>
      <c r="J3" s="37" t="s">
        <v>106</v>
      </c>
      <c r="K3" s="37" t="s">
        <v>106</v>
      </c>
      <c r="L3" s="37" t="s">
        <v>133</v>
      </c>
      <c r="M3" s="37" t="s">
        <v>133</v>
      </c>
      <c r="N3" s="37" t="s">
        <v>106</v>
      </c>
    </row>
    <row r="4" spans="2:14" x14ac:dyDescent="0.25">
      <c r="C4" s="38" t="s">
        <v>81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86</v>
      </c>
      <c r="I4" s="38" t="s">
        <v>87</v>
      </c>
      <c r="J4" s="38" t="s">
        <v>88</v>
      </c>
      <c r="K4" s="38" t="s">
        <v>89</v>
      </c>
      <c r="L4" s="38" t="s">
        <v>90</v>
      </c>
      <c r="M4" s="38" t="s">
        <v>91</v>
      </c>
      <c r="N4" s="38" t="s">
        <v>92</v>
      </c>
    </row>
    <row r="5" spans="2:14" x14ac:dyDescent="0.25">
      <c r="B5" s="38" t="s">
        <v>68</v>
      </c>
      <c r="C5" s="39">
        <f>BL6_Iteration1!$B$10</f>
        <v>2000</v>
      </c>
      <c r="D5" s="39">
        <f>BL5_Iteration1!$B$10</f>
        <v>2000</v>
      </c>
      <c r="E5" s="44">
        <f>BL5_Iteration2!$B$10</f>
        <v>2000</v>
      </c>
      <c r="F5" s="44">
        <f>BL6_Iteration2!$B$10</f>
        <v>2000</v>
      </c>
      <c r="G5" s="39">
        <f>BL6_Iteration3!$B$10</f>
        <v>2000</v>
      </c>
      <c r="H5" s="39">
        <f>BL5_Iteration3!$B$10</f>
        <v>2000</v>
      </c>
      <c r="I5" s="44">
        <f>BL5_Iteration4!$B$10</f>
        <v>2000</v>
      </c>
      <c r="J5" s="44">
        <f>BL6_Iteration4!$B$10</f>
        <v>2000</v>
      </c>
      <c r="K5" s="39">
        <f>BL6_Iteration5!$B$10</f>
        <v>2000.1666666666667</v>
      </c>
      <c r="L5" s="39">
        <f>BL5_Iteration5!$B$10</f>
        <v>2000</v>
      </c>
      <c r="M5" s="44">
        <f>BL5_Iteration6!$B$10</f>
        <v>2000</v>
      </c>
      <c r="N5" s="44">
        <f>BL6_Iteration6!$B$10</f>
        <v>2000</v>
      </c>
    </row>
    <row r="6" spans="2:14" x14ac:dyDescent="0.25">
      <c r="B6" s="38" t="s">
        <v>69</v>
      </c>
      <c r="C6" s="40">
        <f>BL6_Iteration1!$C$10</f>
        <v>105</v>
      </c>
      <c r="D6" s="40">
        <f>BL5_Iteration1!$C$10</f>
        <v>105</v>
      </c>
      <c r="E6" s="44">
        <f>BL5_Iteration2!$C$10</f>
        <v>105</v>
      </c>
      <c r="F6" s="44">
        <f>BL6_Iteration2!$C$10</f>
        <v>105</v>
      </c>
      <c r="G6" s="40">
        <f>BL6_Iteration3!$C$10</f>
        <v>105</v>
      </c>
      <c r="H6" s="40">
        <f>BL5_Iteration3!$C$10</f>
        <v>105</v>
      </c>
      <c r="I6" s="44">
        <f>BL5_Iteration4!$C$10</f>
        <v>105</v>
      </c>
      <c r="J6" s="44">
        <f>BL6_Iteration4!$C$10</f>
        <v>105</v>
      </c>
      <c r="K6" s="40">
        <f>BL6_Iteration5!$C$10</f>
        <v>105</v>
      </c>
      <c r="L6" s="40">
        <f>BL5_Iteration5!$C$10</f>
        <v>105</v>
      </c>
      <c r="M6" s="44">
        <f>BL5_Iteration6!$C$10</f>
        <v>105</v>
      </c>
      <c r="N6" s="44">
        <f>BL6_Iteration6!$C$10</f>
        <v>105</v>
      </c>
    </row>
    <row r="7" spans="2:14" x14ac:dyDescent="0.25">
      <c r="B7" s="38" t="s">
        <v>70</v>
      </c>
      <c r="C7" s="39">
        <f>BL6_Iteration1!$D$10</f>
        <v>115.01666666666667</v>
      </c>
      <c r="D7" s="39">
        <f>BL5_Iteration1!$D$10</f>
        <v>114.98333333333333</v>
      </c>
      <c r="E7" s="44">
        <f>BL5_Iteration2!$D$10</f>
        <v>114.98333333333333</v>
      </c>
      <c r="F7" s="44">
        <f>BL6_Iteration2!$D$10</f>
        <v>115</v>
      </c>
      <c r="G7" s="39">
        <f>BL6_Iteration3!$D$10</f>
        <v>114.98333333333333</v>
      </c>
      <c r="H7" s="39">
        <f>BL5_Iteration3!$D$10</f>
        <v>114.98333333333333</v>
      </c>
      <c r="I7" s="44">
        <f>BL5_Iteration4!$D$10</f>
        <v>114.96666666666665</v>
      </c>
      <c r="J7" s="44">
        <f>BL6_Iteration4!$D$10</f>
        <v>115.01666666666667</v>
      </c>
      <c r="K7" s="39">
        <f>BL6_Iteration5!$D$10</f>
        <v>115.01666666666667</v>
      </c>
      <c r="L7" s="39">
        <f>BL5_Iteration5!$D$10</f>
        <v>115.01666666666667</v>
      </c>
      <c r="M7" s="44">
        <f>BL5_Iteration6!$D$10</f>
        <v>115.01666666666667</v>
      </c>
      <c r="N7" s="44">
        <f>BL6_Iteration6!$D$10</f>
        <v>115.01666666666667</v>
      </c>
    </row>
    <row r="8" spans="2:14" x14ac:dyDescent="0.25">
      <c r="B8" s="38" t="s">
        <v>71</v>
      </c>
      <c r="C8" s="39">
        <f>BL6_Iteration1!$E$10</f>
        <v>108.98333333333333</v>
      </c>
      <c r="D8" s="39">
        <f>BL5_Iteration1!$E$10</f>
        <v>109.01666666666667</v>
      </c>
      <c r="E8" s="44">
        <f>BL5_Iteration2!$E$10</f>
        <v>108.96666666666665</v>
      </c>
      <c r="F8" s="44">
        <f>BL6_Iteration2!$E$10</f>
        <v>108.96666666666665</v>
      </c>
      <c r="G8" s="39">
        <f>BL6_Iteration3!$E$10</f>
        <v>109</v>
      </c>
      <c r="H8" s="39">
        <f>BL5_Iteration3!$E$10</f>
        <v>108.96666666666668</v>
      </c>
      <c r="I8" s="44">
        <f>BL5_Iteration4!$E$10</f>
        <v>109.03333333333335</v>
      </c>
      <c r="J8" s="44">
        <f>BL6_Iteration4!$E$10</f>
        <v>108.98333333333333</v>
      </c>
      <c r="K8" s="39">
        <f>BL6_Iteration5!$E$10</f>
        <v>109.03333333333335</v>
      </c>
      <c r="L8" s="39">
        <f>BL5_Iteration5!$E$10</f>
        <v>109</v>
      </c>
      <c r="M8" s="44">
        <f>BL5_Iteration6!$E$10</f>
        <v>109</v>
      </c>
      <c r="N8" s="44">
        <f>BL6_Iteration6!$E$10</f>
        <v>108.95</v>
      </c>
    </row>
    <row r="9" spans="2:14" x14ac:dyDescent="0.25">
      <c r="B9" s="38" t="s">
        <v>72</v>
      </c>
      <c r="C9" s="39">
        <f>BL6_Iteration1!$F$10</f>
        <v>29.016666666666666</v>
      </c>
      <c r="D9" s="39">
        <f>BL5_Iteration1!$F$10</f>
        <v>29</v>
      </c>
      <c r="E9" s="44">
        <f>BL5_Iteration2!$F$10</f>
        <v>29</v>
      </c>
      <c r="F9" s="44">
        <f>BL6_Iteration2!$F$10</f>
        <v>28.966666666666669</v>
      </c>
      <c r="G9" s="39">
        <f>BL6_Iteration3!$F$10</f>
        <v>29</v>
      </c>
      <c r="H9" s="39">
        <f>BL5_Iteration3!$F$10</f>
        <v>29</v>
      </c>
      <c r="I9" s="44">
        <f>BL5_Iteration4!$F$10</f>
        <v>29</v>
      </c>
      <c r="J9" s="44">
        <f>BL6_Iteration4!$F$10</f>
        <v>29</v>
      </c>
      <c r="K9" s="39">
        <f>BL6_Iteration5!$F$10</f>
        <v>29</v>
      </c>
      <c r="L9" s="39">
        <f>BL5_Iteration5!$F$10</f>
        <v>29</v>
      </c>
      <c r="M9" s="44">
        <f>BL5_Iteration6!$F$10</f>
        <v>29</v>
      </c>
      <c r="N9" s="44">
        <f>BL6_Iteration6!$F$10</f>
        <v>29</v>
      </c>
    </row>
    <row r="10" spans="2:14" x14ac:dyDescent="0.25">
      <c r="B10" s="38" t="s">
        <v>73</v>
      </c>
      <c r="C10" s="39">
        <f>BL6_Iteration1!$G$10</f>
        <v>22.016666666666666</v>
      </c>
      <c r="D10" s="39">
        <f>BL5_Iteration1!$G$10</f>
        <v>22</v>
      </c>
      <c r="E10" s="44">
        <f>BL5_Iteration2!$G$10</f>
        <v>22</v>
      </c>
      <c r="F10" s="44">
        <f>BL6_Iteration2!$G$10</f>
        <v>22</v>
      </c>
      <c r="G10" s="39">
        <f>BL6_Iteration3!$G$10</f>
        <v>22</v>
      </c>
      <c r="H10" s="39">
        <f>BL5_Iteration3!$G$10</f>
        <v>22</v>
      </c>
      <c r="I10" s="44">
        <f>BL5_Iteration4!$G$10</f>
        <v>22</v>
      </c>
      <c r="J10" s="44">
        <f>BL6_Iteration4!$G$10</f>
        <v>22</v>
      </c>
      <c r="K10" s="39">
        <f>BL6_Iteration5!$G$10</f>
        <v>22</v>
      </c>
      <c r="L10" s="39">
        <f>BL5_Iteration5!$G$10</f>
        <v>22</v>
      </c>
      <c r="M10" s="44">
        <f>BL5_Iteration6!$G$10</f>
        <v>22</v>
      </c>
      <c r="N10" s="44">
        <f>BL6_Iteration6!$G$10</f>
        <v>22</v>
      </c>
    </row>
    <row r="11" spans="2:14" x14ac:dyDescent="0.25">
      <c r="B11" s="38" t="s">
        <v>74</v>
      </c>
      <c r="C11" s="39">
        <f>BL6_Iteration1!$P$10</f>
        <v>26.066666666666666</v>
      </c>
      <c r="D11" s="39">
        <f>BL5_Iteration1!$P$10</f>
        <v>25.966666666666669</v>
      </c>
      <c r="E11" s="44">
        <f>BL5_Iteration2!$P$10</f>
        <v>25.983333333333334</v>
      </c>
      <c r="F11" s="44">
        <f>BL6_Iteration2!$P$10</f>
        <v>25.966666666666669</v>
      </c>
      <c r="G11" s="39">
        <f>BL6_Iteration3!$P$10</f>
        <v>26.016666666666666</v>
      </c>
      <c r="H11" s="39">
        <f>BL5_Iteration3!$P$10</f>
        <v>25.966666666666665</v>
      </c>
      <c r="I11" s="44">
        <f>BL5_Iteration4!$P$10</f>
        <v>25.933333333333337</v>
      </c>
      <c r="J11" s="44">
        <f>BL6_Iteration4!$P$10</f>
        <v>25.950000000000003</v>
      </c>
      <c r="K11" s="39">
        <f>BL6_Iteration5!$P$10</f>
        <v>26</v>
      </c>
      <c r="L11" s="39">
        <f>BL5_Iteration5!$P$10</f>
        <v>25.966666666666669</v>
      </c>
      <c r="M11" s="44">
        <f>BL5_Iteration6!$P$10</f>
        <v>25.966666666666665</v>
      </c>
      <c r="N11" s="44">
        <f>BL6_Iteration6!$P$10</f>
        <v>25.983333333333334</v>
      </c>
    </row>
    <row r="12" spans="2:14" x14ac:dyDescent="0.25">
      <c r="B12" s="38" t="s">
        <v>75</v>
      </c>
      <c r="C12" s="40">
        <f>BL6_Iteration1!$H$10</f>
        <v>104.99666666666667</v>
      </c>
      <c r="D12" s="40">
        <f>BL5_Iteration1!$H$10</f>
        <v>105</v>
      </c>
      <c r="E12" s="44">
        <f>BL5_Iteration2!$H$10</f>
        <v>105.00166666666667</v>
      </c>
      <c r="F12" s="44">
        <f>BL6_Iteration2!$H$10</f>
        <v>105</v>
      </c>
      <c r="G12" s="40">
        <f>BL6_Iteration3!$H$10</f>
        <v>105</v>
      </c>
      <c r="H12" s="40">
        <f>BL5_Iteration3!$H$10</f>
        <v>105.00166666666667</v>
      </c>
      <c r="I12" s="44">
        <f>BL5_Iteration4!$H$10</f>
        <v>104.99833333333333</v>
      </c>
      <c r="J12" s="44">
        <f>BL6_Iteration4!$H$10</f>
        <v>105</v>
      </c>
      <c r="K12" s="40">
        <f>BL6_Iteration5!$H$10</f>
        <v>104.99833333333333</v>
      </c>
      <c r="L12" s="40">
        <f>BL5_Iteration5!$H$10</f>
        <v>104.99833333333333</v>
      </c>
      <c r="M12" s="44">
        <f>BL5_Iteration6!$H$10</f>
        <v>105</v>
      </c>
      <c r="N12" s="44">
        <f>BL6_Iteration6!$H$10</f>
        <v>104.99833333333333</v>
      </c>
    </row>
    <row r="13" spans="2:14" x14ac:dyDescent="0.25">
      <c r="B13" s="38" t="s">
        <v>76</v>
      </c>
      <c r="C13" s="41">
        <f>BL6_Iteration1!$I$10</f>
        <v>6.2255000000000003</v>
      </c>
      <c r="D13" s="41">
        <f>BL5_Iteration1!$I$10</f>
        <v>6.1946666666666665</v>
      </c>
      <c r="E13" s="44">
        <f>BL5_Iteration2!$I$10</f>
        <v>6.1813333333333338</v>
      </c>
      <c r="F13" s="44">
        <f>BL6_Iteration2!$I$10</f>
        <v>6.1803333333333335</v>
      </c>
      <c r="G13" s="41">
        <f>BL6_Iteration3!$I$10</f>
        <v>6.1730000000000009</v>
      </c>
      <c r="H13" s="41">
        <f>BL5_Iteration3!$I$10</f>
        <v>6.16</v>
      </c>
      <c r="I13" s="44">
        <f>BL5_Iteration4!$I$10</f>
        <v>6.1495000000000006</v>
      </c>
      <c r="J13" s="44">
        <f>BL6_Iteration4!$I$10</f>
        <v>6.1535000000000002</v>
      </c>
      <c r="K13" s="41">
        <f>BL6_Iteration5!$I$10</f>
        <v>6.1561666666666666</v>
      </c>
      <c r="L13" s="41">
        <f>BL5_Iteration5!$I$10</f>
        <v>6.1436666666666655</v>
      </c>
      <c r="M13" s="44">
        <f>BL5_Iteration6!$I$10</f>
        <v>6.144333333333333</v>
      </c>
      <c r="N13" s="44">
        <f>BL6_Iteration6!$I$10</f>
        <v>6.1546666666666665</v>
      </c>
    </row>
    <row r="14" spans="2:14" x14ac:dyDescent="0.25">
      <c r="B14" s="38" t="s">
        <v>77</v>
      </c>
      <c r="C14" s="40">
        <f>BL6_Iteration1!$J$10</f>
        <v>14.484999999999999</v>
      </c>
      <c r="D14" s="40">
        <f>BL5_Iteration1!$J$10</f>
        <v>14.485000000000001</v>
      </c>
      <c r="E14" s="44">
        <f>BL5_Iteration2!$J$10</f>
        <v>14.484999999999999</v>
      </c>
      <c r="F14" s="44">
        <f>BL6_Iteration2!$J$10</f>
        <v>14.49</v>
      </c>
      <c r="G14" s="40">
        <f>BL6_Iteration3!$J$10</f>
        <v>14.488333333333335</v>
      </c>
      <c r="H14" s="40">
        <f>BL5_Iteration3!$J$10</f>
        <v>14.486666666666666</v>
      </c>
      <c r="I14" s="44">
        <f>BL5_Iteration4!$J$10</f>
        <v>14.486666666666666</v>
      </c>
      <c r="J14" s="44">
        <f>BL6_Iteration4!$J$10</f>
        <v>14.483333333333334</v>
      </c>
      <c r="K14" s="40">
        <f>BL6_Iteration5!$J$10</f>
        <v>14.481666666666669</v>
      </c>
      <c r="L14" s="40">
        <f>BL5_Iteration5!$J$10</f>
        <v>14.488333333333332</v>
      </c>
      <c r="M14" s="44">
        <f>BL5_Iteration6!$J$10</f>
        <v>14.486666666666665</v>
      </c>
      <c r="N14" s="44">
        <f>BL6_Iteration6!$J$10</f>
        <v>14.488333333333332</v>
      </c>
    </row>
    <row r="15" spans="2:14" x14ac:dyDescent="0.25">
      <c r="B15" s="38" t="s">
        <v>11</v>
      </c>
      <c r="C15" s="40">
        <f>BL6_Iteration1!$K$10</f>
        <v>9.9999999999997868E-3</v>
      </c>
      <c r="D15" s="40">
        <f>BL5_Iteration1!$K$10</f>
        <v>9.9999999999997868E-3</v>
      </c>
      <c r="E15" s="44">
        <f>BL5_Iteration2!$K$10</f>
        <v>9.9999999999997868E-3</v>
      </c>
      <c r="F15" s="44">
        <f>BL6_Iteration2!$K$10</f>
        <v>0</v>
      </c>
      <c r="G15" s="40">
        <f>BL6_Iteration3!$K$10</f>
        <v>9.9999999999997868E-3</v>
      </c>
      <c r="H15" s="40">
        <f>BL5_Iteration3!$K$10</f>
        <v>9.9999999999997868E-3</v>
      </c>
      <c r="I15" s="44">
        <f>BL5_Iteration4!$K$10</f>
        <v>9.9999999999997868E-3</v>
      </c>
      <c r="J15" s="44">
        <f>BL6_Iteration4!$K$10</f>
        <v>9.9999999999997868E-3</v>
      </c>
      <c r="K15" s="40">
        <f>BL6_Iteration5!$K$10</f>
        <v>9.9999999999997868E-3</v>
      </c>
      <c r="L15" s="40">
        <f>BL5_Iteration5!$K$10</f>
        <v>9.9999999999997868E-3</v>
      </c>
      <c r="M15" s="44">
        <f>BL5_Iteration6!$K$10</f>
        <v>9.9999999999997868E-3</v>
      </c>
      <c r="N15" s="44">
        <f>BL6_Iteration6!$K$10</f>
        <v>9.9999999999997868E-3</v>
      </c>
    </row>
    <row r="16" spans="2:14" x14ac:dyDescent="0.25">
      <c r="B16" s="38" t="s">
        <v>78</v>
      </c>
      <c r="C16" s="42">
        <f>BL6_Iteration1!$L$10</f>
        <v>0.28308333333333335</v>
      </c>
      <c r="D16" s="42">
        <f>BL5_Iteration1!$L$10</f>
        <v>0.28168333333333334</v>
      </c>
      <c r="E16" s="44">
        <f>BL5_Iteration2!$L$10</f>
        <v>0.28108333333333335</v>
      </c>
      <c r="F16" s="44">
        <f>BL6_Iteration2!$L$10</f>
        <v>0.28101666666666669</v>
      </c>
      <c r="G16" s="42">
        <f>BL6_Iteration3!$L$10</f>
        <v>0.28073333333333333</v>
      </c>
      <c r="H16" s="42">
        <f>BL5_Iteration3!$L$10</f>
        <v>0.28008333333333335</v>
      </c>
      <c r="I16" s="44">
        <f>BL5_Iteration4!$L$10</f>
        <v>0.27965000000000001</v>
      </c>
      <c r="J16" s="44">
        <f>BL6_Iteration4!$L$10</f>
        <v>0.27983333333333338</v>
      </c>
      <c r="K16" s="42">
        <f>BL6_Iteration5!$L$10</f>
        <v>0.27995000000000003</v>
      </c>
      <c r="L16" s="42">
        <f>BL5_Iteration5!$L$10</f>
        <v>0.27936666666666671</v>
      </c>
      <c r="M16" s="44">
        <f>BL5_Iteration6!$L$10</f>
        <v>0.27939999999999993</v>
      </c>
      <c r="N16" s="44">
        <f>BL6_Iteration6!$L$10</f>
        <v>0.27985000000000004</v>
      </c>
    </row>
    <row r="17" spans="2:14" x14ac:dyDescent="0.25">
      <c r="B17" s="38" t="s">
        <v>79</v>
      </c>
      <c r="C17" s="43">
        <f>BL6_Iteration1!$L$11</f>
        <v>1.1690451944501366E-4</v>
      </c>
      <c r="D17" s="43">
        <f>BL5_Iteration1!$L$11</f>
        <v>1.1690451944498834E-4</v>
      </c>
      <c r="E17" s="44">
        <f>BL5_Iteration2!$L$11</f>
        <v>7.5277265270899815E-5</v>
      </c>
      <c r="F17" s="44">
        <f>BL6_Iteration2!$L$11</f>
        <v>1.4719601443879883E-4</v>
      </c>
      <c r="G17" s="43">
        <f>BL6_Iteration3!$L$11</f>
        <v>5.1639777949426542E-5</v>
      </c>
      <c r="H17" s="43">
        <f>BL5_Iteration3!$L$11</f>
        <v>7.5277265270899815E-5</v>
      </c>
      <c r="I17" s="44">
        <f>BL5_Iteration4!$L$11</f>
        <v>5.4772255750510583E-5</v>
      </c>
      <c r="J17" s="44">
        <f>BL6_Iteration4!$L$11</f>
        <v>1.3662601021279314E-4</v>
      </c>
      <c r="K17" s="43">
        <f>BL6_Iteration5!$L$11</f>
        <v>1.0488088481703007E-4</v>
      </c>
      <c r="L17" s="43">
        <f>BL5_Iteration5!$L$11</f>
        <v>8.1649658092781743E-5</v>
      </c>
      <c r="M17" s="44">
        <f>BL5_Iteration6!$L$11</f>
        <v>6.3245553203378175E-5</v>
      </c>
      <c r="N17" s="44">
        <f>BL6_Iteration6!$L$11</f>
        <v>1.378404875209112E-4</v>
      </c>
    </row>
    <row r="18" spans="2:14" x14ac:dyDescent="0.25">
      <c r="B18" s="38" t="s">
        <v>93</v>
      </c>
      <c r="C18" s="73">
        <f>BL6_Iteration1!$L$12</f>
        <v>4.1296857030914447E-4</v>
      </c>
      <c r="D18" s="73">
        <f>BL5_Iteration1!$L$12</f>
        <v>4.150210737056565E-4</v>
      </c>
      <c r="E18" s="44">
        <f>BL5_Iteration2!$L$12</f>
        <v>2.6781120167530321E-4</v>
      </c>
      <c r="F18" s="44">
        <f>BL6_Iteration2!$L$12</f>
        <v>5.2379816537144474E-4</v>
      </c>
      <c r="G18" s="73">
        <f>BL6_Iteration3!$L$12</f>
        <v>1.8394601501814251E-4</v>
      </c>
      <c r="H18" s="73">
        <f>BL5_Iteration3!$L$12</f>
        <v>2.6876738567414393E-4</v>
      </c>
      <c r="I18" s="44">
        <f>BL5_Iteration4!$L$12</f>
        <v>1.958600241391403E-4</v>
      </c>
      <c r="J18" s="44">
        <f>BL6_Iteration4!$L$12</f>
        <v>4.8824065591230415E-4</v>
      </c>
      <c r="K18" s="73">
        <f>BL6_Iteration5!$L$12</f>
        <v>3.7464148889812489E-4</v>
      </c>
      <c r="L18" s="73">
        <f>BL5_Iteration5!$L$12</f>
        <v>2.9226700188324207E-4</v>
      </c>
      <c r="M18" s="44">
        <f>BL5_Iteration6!$L$12</f>
        <v>2.2636203723471078E-4</v>
      </c>
      <c r="N18" s="44">
        <f>BL6_Iteration6!$L$12</f>
        <v>4.9255132221158178E-4</v>
      </c>
    </row>
    <row r="20" spans="2:14" x14ac:dyDescent="0.25">
      <c r="B20" s="38" t="s">
        <v>134</v>
      </c>
      <c r="C20" s="51">
        <f>BL6_Iteration1!$G$78</f>
        <v>0.93373899999999999</v>
      </c>
      <c r="D20" s="51">
        <f>BL5_Iteration1!$G$78</f>
        <v>0.92912099999999997</v>
      </c>
      <c r="E20" s="52">
        <f>BL5_Iteration2!$G$78</f>
        <v>0.92714200000000002</v>
      </c>
      <c r="F20" s="52">
        <f>BL6_Iteration2!$G$78</f>
        <v>0.92694399999999999</v>
      </c>
      <c r="G20" s="51">
        <f>BL6_Iteration3!$G$78</f>
        <v>0.92598800000000003</v>
      </c>
      <c r="H20" s="51">
        <f>BL5_Iteration3!$G$78</f>
        <v>0.923844</v>
      </c>
      <c r="I20" s="52">
        <f>BL5_Iteration4!$G$78</f>
        <v>0.92242599999999997</v>
      </c>
      <c r="J20" s="52">
        <f>BL6_Iteration4!$G$78</f>
        <v>0.92301900000000003</v>
      </c>
      <c r="K20" s="51">
        <f>BL6_Iteration5!$G$78</f>
        <v>0.92341499999999999</v>
      </c>
      <c r="L20" s="51">
        <f>BL5_Iteration5!$G$78</f>
        <v>0.92150200000000004</v>
      </c>
      <c r="M20" s="52">
        <f>BL5_Iteration6!$G$78</f>
        <v>0.921601</v>
      </c>
      <c r="N20" s="52">
        <f>BL6_Iteration6!$G$78</f>
        <v>0.92308500000000004</v>
      </c>
    </row>
    <row r="21" spans="2:14" x14ac:dyDescent="0.25">
      <c r="B21" s="38" t="s">
        <v>135</v>
      </c>
      <c r="C21" s="51">
        <f>BL6_Iteration1!$I$78</f>
        <v>3.1124649999999998</v>
      </c>
      <c r="D21" s="51">
        <f>BL5_Iteration1!$I$78</f>
        <v>3.0970719999999998</v>
      </c>
      <c r="E21" s="52">
        <f>BL5_Iteration2!$I$78</f>
        <v>3.0904750000000001</v>
      </c>
      <c r="F21" s="52">
        <f>BL6_Iteration2!$I$78</f>
        <v>3.0898150000000002</v>
      </c>
      <c r="G21" s="51">
        <f>BL6_Iteration3!$I$78</f>
        <v>3.0866259999999999</v>
      </c>
      <c r="H21" s="51">
        <f>BL5_Iteration3!$I$78</f>
        <v>3.0794800000000002</v>
      </c>
      <c r="I21" s="52">
        <f>BL5_Iteration4!$I$78</f>
        <v>3.0747520000000002</v>
      </c>
      <c r="J21" s="52">
        <f>BL6_Iteration4!$I$78</f>
        <v>3.0767310000000001</v>
      </c>
      <c r="K21" s="51">
        <f>BL6_Iteration5!$I$78</f>
        <v>3.0780500000000002</v>
      </c>
      <c r="L21" s="51">
        <f>BL5_Iteration5!$I$78</f>
        <v>3.0716730000000001</v>
      </c>
      <c r="M21" s="52">
        <f>BL5_Iteration6!$I$78</f>
        <v>3.072003</v>
      </c>
      <c r="N21" s="52">
        <f>BL6_Iteration6!$I$78</f>
        <v>3.0769510000000002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9166-4F8F-494A-A6C6-3DAE6DB0E5A8}">
  <dimension ref="B1:N21"/>
  <sheetViews>
    <sheetView workbookViewId="0">
      <selection activeCell="C20" sqref="C20:N21"/>
    </sheetView>
  </sheetViews>
  <sheetFormatPr defaultRowHeight="15" x14ac:dyDescent="0.25"/>
  <cols>
    <col min="2" max="2" width="33.140625" customWidth="1"/>
  </cols>
  <sheetData>
    <row r="1" spans="2:14" ht="15.75" thickBot="1" x14ac:dyDescent="0.3"/>
    <row r="2" spans="2:14" x14ac:dyDescent="0.25">
      <c r="C2" s="36" t="s">
        <v>94</v>
      </c>
      <c r="D2" s="36" t="s">
        <v>95</v>
      </c>
      <c r="E2" s="36" t="s">
        <v>96</v>
      </c>
      <c r="F2" s="36" t="s">
        <v>97</v>
      </c>
      <c r="G2" s="36" t="s">
        <v>98</v>
      </c>
      <c r="H2" s="36" t="s">
        <v>99</v>
      </c>
      <c r="I2" s="36" t="s">
        <v>100</v>
      </c>
      <c r="J2" s="36" t="s">
        <v>101</v>
      </c>
      <c r="K2" s="36" t="s">
        <v>102</v>
      </c>
      <c r="L2" s="36" t="s">
        <v>103</v>
      </c>
      <c r="M2" s="36" t="s">
        <v>104</v>
      </c>
      <c r="N2" s="36" t="s">
        <v>105</v>
      </c>
    </row>
    <row r="3" spans="2:14" x14ac:dyDescent="0.25">
      <c r="C3" s="37" t="s">
        <v>106</v>
      </c>
      <c r="D3" s="37" t="s">
        <v>133</v>
      </c>
      <c r="E3" s="37" t="s">
        <v>133</v>
      </c>
      <c r="F3" s="37" t="s">
        <v>106</v>
      </c>
      <c r="G3" s="37" t="s">
        <v>106</v>
      </c>
      <c r="H3" s="37" t="s">
        <v>133</v>
      </c>
      <c r="I3" s="37" t="s">
        <v>133</v>
      </c>
      <c r="J3" s="37" t="s">
        <v>106</v>
      </c>
      <c r="K3" s="37" t="s">
        <v>106</v>
      </c>
      <c r="L3" s="37" t="s">
        <v>133</v>
      </c>
      <c r="M3" s="37" t="s">
        <v>133</v>
      </c>
      <c r="N3" s="37" t="s">
        <v>106</v>
      </c>
    </row>
    <row r="4" spans="2:14" x14ac:dyDescent="0.25">
      <c r="C4" s="38" t="s">
        <v>81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86</v>
      </c>
      <c r="I4" s="38" t="s">
        <v>87</v>
      </c>
      <c r="J4" s="38" t="s">
        <v>88</v>
      </c>
      <c r="K4" s="38" t="s">
        <v>89</v>
      </c>
      <c r="L4" s="38" t="s">
        <v>90</v>
      </c>
      <c r="M4" s="38" t="s">
        <v>91</v>
      </c>
      <c r="N4" s="38" t="s">
        <v>92</v>
      </c>
    </row>
    <row r="5" spans="2:14" x14ac:dyDescent="0.25">
      <c r="B5" s="38" t="s">
        <v>68</v>
      </c>
      <c r="C5" s="39">
        <f>BL6_Iteration1!$B$22</f>
        <v>2000</v>
      </c>
      <c r="D5" s="39">
        <f>BL5_Iteration1!$B$22</f>
        <v>2000</v>
      </c>
      <c r="E5" s="44">
        <f>BL5_Iteration2!$B$22</f>
        <v>2000</v>
      </c>
      <c r="F5" s="44">
        <f>BL6_Iteration2!$B$22</f>
        <v>2000</v>
      </c>
      <c r="G5" s="39">
        <f>BL6_Iteration3!$B$22</f>
        <v>2000</v>
      </c>
      <c r="H5" s="39">
        <f>BL5_Iteration3!$B$22</f>
        <v>2000</v>
      </c>
      <c r="I5" s="44">
        <f>BL5_Iteration4!$B$22</f>
        <v>2000</v>
      </c>
      <c r="J5" s="44">
        <f>BL6_Iteration4!$B$22</f>
        <v>1999.8333333333333</v>
      </c>
      <c r="K5" s="39">
        <f>BL6_Iteration5!$B$22</f>
        <v>2000</v>
      </c>
      <c r="L5" s="39">
        <f>BL5_Iteration5!$B$22</f>
        <v>2000</v>
      </c>
      <c r="M5" s="44">
        <f>BL5_Iteration6!$B$22</f>
        <v>2000</v>
      </c>
      <c r="N5" s="44">
        <f>BL6_Iteration6!$B$22</f>
        <v>2000</v>
      </c>
    </row>
    <row r="6" spans="2:14" x14ac:dyDescent="0.25">
      <c r="B6" s="38" t="s">
        <v>69</v>
      </c>
      <c r="C6" s="40">
        <f>BL6_Iteration1!$C$22</f>
        <v>105</v>
      </c>
      <c r="D6" s="40">
        <f>BL5_Iteration1!$C$22</f>
        <v>105</v>
      </c>
      <c r="E6" s="44">
        <f>BL5_Iteration2!$C$22</f>
        <v>105</v>
      </c>
      <c r="F6" s="44">
        <f>BL6_Iteration2!$C$22</f>
        <v>105</v>
      </c>
      <c r="G6" s="40">
        <f>BL6_Iteration3!$C$22</f>
        <v>105</v>
      </c>
      <c r="H6" s="40">
        <f>BL5_Iteration3!$C$22</f>
        <v>105</v>
      </c>
      <c r="I6" s="44">
        <f>BL5_Iteration4!$C$22</f>
        <v>105</v>
      </c>
      <c r="J6" s="44">
        <f>BL6_Iteration4!$C$22</f>
        <v>105</v>
      </c>
      <c r="K6" s="40">
        <f>BL6_Iteration5!$C$22</f>
        <v>105</v>
      </c>
      <c r="L6" s="40">
        <f>BL5_Iteration5!$C$22</f>
        <v>105</v>
      </c>
      <c r="M6" s="44">
        <f>BL5_Iteration6!$C$22</f>
        <v>105</v>
      </c>
      <c r="N6" s="44">
        <f>BL6_Iteration6!$C$22</f>
        <v>105</v>
      </c>
    </row>
    <row r="7" spans="2:14" x14ac:dyDescent="0.25">
      <c r="B7" s="38" t="s">
        <v>70</v>
      </c>
      <c r="C7" s="39">
        <f>BL6_Iteration1!$D$22</f>
        <v>64.983333333333334</v>
      </c>
      <c r="D7" s="39">
        <f>BL5_Iteration1!$D$22</f>
        <v>65</v>
      </c>
      <c r="E7" s="44">
        <f>BL5_Iteration2!$D$22</f>
        <v>64.966666666666669</v>
      </c>
      <c r="F7" s="44">
        <f>BL6_Iteration2!$D$22</f>
        <v>64.966666666666654</v>
      </c>
      <c r="G7" s="39">
        <f>BL6_Iteration3!$D$22</f>
        <v>65</v>
      </c>
      <c r="H7" s="39">
        <f>BL5_Iteration3!$D$22</f>
        <v>65.033333333333331</v>
      </c>
      <c r="I7" s="44">
        <f>BL5_Iteration4!$D$22</f>
        <v>65</v>
      </c>
      <c r="J7" s="44">
        <f>BL6_Iteration4!$D$22</f>
        <v>65.016666666666666</v>
      </c>
      <c r="K7" s="39">
        <f>BL6_Iteration5!$D$22</f>
        <v>64.983333333333334</v>
      </c>
      <c r="L7" s="39">
        <f>BL5_Iteration5!$D$22</f>
        <v>64.983333333333334</v>
      </c>
      <c r="M7" s="44">
        <f>BL5_Iteration6!$D$22</f>
        <v>65</v>
      </c>
      <c r="N7" s="44">
        <f>BL6_Iteration6!$D$22</f>
        <v>65.016666666666666</v>
      </c>
    </row>
    <row r="8" spans="2:14" x14ac:dyDescent="0.25">
      <c r="B8" s="38" t="s">
        <v>71</v>
      </c>
      <c r="C8" s="39">
        <f>BL6_Iteration1!$E$22</f>
        <v>64.966666666666669</v>
      </c>
      <c r="D8" s="39">
        <f>BL5_Iteration1!$E$22</f>
        <v>65.016666666666666</v>
      </c>
      <c r="E8" s="44">
        <f>BL5_Iteration2!$E$22</f>
        <v>64.983333333333334</v>
      </c>
      <c r="F8" s="44">
        <f>BL6_Iteration2!$E$22</f>
        <v>65</v>
      </c>
      <c r="G8" s="39">
        <f>BL6_Iteration3!$E$22</f>
        <v>65.05</v>
      </c>
      <c r="H8" s="39">
        <f>BL5_Iteration3!$E$22</f>
        <v>65.033333333333331</v>
      </c>
      <c r="I8" s="44">
        <f>BL5_Iteration4!$E$22</f>
        <v>65</v>
      </c>
      <c r="J8" s="44">
        <f>BL6_Iteration4!$E$22</f>
        <v>65</v>
      </c>
      <c r="K8" s="39">
        <f>BL6_Iteration5!$E$22</f>
        <v>65</v>
      </c>
      <c r="L8" s="39">
        <f>BL5_Iteration5!$E$22</f>
        <v>65.016666666666666</v>
      </c>
      <c r="M8" s="44">
        <f>BL5_Iteration6!$E$22</f>
        <v>65</v>
      </c>
      <c r="N8" s="44">
        <f>BL6_Iteration6!$E$22</f>
        <v>65.033333333333331</v>
      </c>
    </row>
    <row r="9" spans="2:14" x14ac:dyDescent="0.25">
      <c r="B9" s="38" t="s">
        <v>72</v>
      </c>
      <c r="C9" s="39">
        <f>BL6_Iteration1!$F$22</f>
        <v>29</v>
      </c>
      <c r="D9" s="39">
        <f>BL5_Iteration1!$F$22</f>
        <v>29</v>
      </c>
      <c r="E9" s="44">
        <f>BL5_Iteration2!$F$22</f>
        <v>29</v>
      </c>
      <c r="F9" s="44">
        <f>BL6_Iteration2!$F$22</f>
        <v>29</v>
      </c>
      <c r="G9" s="39">
        <f>BL6_Iteration3!$F$22</f>
        <v>29</v>
      </c>
      <c r="H9" s="39">
        <f>BL5_Iteration3!$F$22</f>
        <v>29</v>
      </c>
      <c r="I9" s="44">
        <f>BL5_Iteration4!$F$22</f>
        <v>29</v>
      </c>
      <c r="J9" s="44">
        <f>BL6_Iteration4!$F$22</f>
        <v>29.016666666666666</v>
      </c>
      <c r="K9" s="39">
        <f>BL6_Iteration5!$F$22</f>
        <v>29</v>
      </c>
      <c r="L9" s="39">
        <f>BL5_Iteration5!$F$22</f>
        <v>29</v>
      </c>
      <c r="M9" s="44">
        <f>BL5_Iteration6!$F$22</f>
        <v>29</v>
      </c>
      <c r="N9" s="44">
        <f>BL6_Iteration6!$F$22</f>
        <v>29</v>
      </c>
    </row>
    <row r="10" spans="2:14" x14ac:dyDescent="0.25">
      <c r="B10" s="38" t="s">
        <v>73</v>
      </c>
      <c r="C10" s="39">
        <f>BL6_Iteration1!$G$22</f>
        <v>22</v>
      </c>
      <c r="D10" s="39">
        <f>BL5_Iteration1!$G$22</f>
        <v>22</v>
      </c>
      <c r="E10" s="44">
        <f>BL5_Iteration2!$G$22</f>
        <v>22</v>
      </c>
      <c r="F10" s="44">
        <f>BL6_Iteration2!$G$22</f>
        <v>22</v>
      </c>
      <c r="G10" s="39">
        <f>BL6_Iteration3!$G$22</f>
        <v>22</v>
      </c>
      <c r="H10" s="39">
        <f>BL5_Iteration3!$G$22</f>
        <v>22</v>
      </c>
      <c r="I10" s="44">
        <f>BL5_Iteration4!$G$22</f>
        <v>22</v>
      </c>
      <c r="J10" s="44">
        <f>BL6_Iteration4!$G$22</f>
        <v>22</v>
      </c>
      <c r="K10" s="39">
        <f>BL6_Iteration5!$G$22</f>
        <v>22</v>
      </c>
      <c r="L10" s="39">
        <f>BL5_Iteration5!$G$22</f>
        <v>22</v>
      </c>
      <c r="M10" s="44">
        <f>BL5_Iteration6!$G$22</f>
        <v>22</v>
      </c>
      <c r="N10" s="44">
        <f>BL6_Iteration6!$G$22</f>
        <v>22</v>
      </c>
    </row>
    <row r="11" spans="2:14" x14ac:dyDescent="0.25">
      <c r="B11" s="38" t="s">
        <v>74</v>
      </c>
      <c r="C11" s="39">
        <f>BL6_Iteration1!$P$22</f>
        <v>26.016666666666666</v>
      </c>
      <c r="D11" s="39">
        <f>BL5_Iteration1!$P$22</f>
        <v>26</v>
      </c>
      <c r="E11" s="44">
        <f>BL5_Iteration2!$P$22</f>
        <v>26</v>
      </c>
      <c r="F11" s="44">
        <f>BL6_Iteration2!$P$22</f>
        <v>26.016666666666666</v>
      </c>
      <c r="G11" s="39">
        <f>BL6_Iteration3!$P$22</f>
        <v>25.966666666666665</v>
      </c>
      <c r="H11" s="39">
        <f>BL5_Iteration3!$P$22</f>
        <v>26.049999999999997</v>
      </c>
      <c r="I11" s="44">
        <f>BL5_Iteration4!$P$22</f>
        <v>26.05</v>
      </c>
      <c r="J11" s="44">
        <f>BL6_Iteration4!$P$22</f>
        <v>26.049999999999997</v>
      </c>
      <c r="K11" s="39">
        <f>BL6_Iteration5!$P$22</f>
        <v>26.033333333333335</v>
      </c>
      <c r="L11" s="39">
        <f>BL5_Iteration5!$P$22</f>
        <v>26</v>
      </c>
      <c r="M11" s="44">
        <f>BL5_Iteration6!$P$22</f>
        <v>25.983333333333334</v>
      </c>
      <c r="N11" s="44">
        <f>BL6_Iteration6!$P$22</f>
        <v>26.049999999999997</v>
      </c>
    </row>
    <row r="12" spans="2:14" x14ac:dyDescent="0.25">
      <c r="B12" s="38" t="s">
        <v>75</v>
      </c>
      <c r="C12" s="40">
        <f>BL6_Iteration1!$H$22</f>
        <v>105.00333333333333</v>
      </c>
      <c r="D12" s="40">
        <f>BL5_Iteration1!$H$22</f>
        <v>104.99833333333333</v>
      </c>
      <c r="E12" s="44">
        <f>BL5_Iteration2!$H$22</f>
        <v>105.00166666666667</v>
      </c>
      <c r="F12" s="44">
        <f>BL6_Iteration2!$H$22</f>
        <v>104.99666666666667</v>
      </c>
      <c r="G12" s="40">
        <f>BL6_Iteration3!$H$22</f>
        <v>105</v>
      </c>
      <c r="H12" s="40">
        <f>BL5_Iteration3!$H$22</f>
        <v>105</v>
      </c>
      <c r="I12" s="44">
        <f>BL5_Iteration4!$H$22</f>
        <v>104.99833333333333</v>
      </c>
      <c r="J12" s="44">
        <f>BL6_Iteration4!$H$22</f>
        <v>105</v>
      </c>
      <c r="K12" s="40">
        <f>BL6_Iteration5!$H$22</f>
        <v>104.99833333333333</v>
      </c>
      <c r="L12" s="40">
        <f>BL5_Iteration5!$H$22</f>
        <v>104.99833333333333</v>
      </c>
      <c r="M12" s="44">
        <f>BL5_Iteration6!$H$22</f>
        <v>104.99833333333333</v>
      </c>
      <c r="N12" s="44">
        <f>BL6_Iteration6!$H$22</f>
        <v>105</v>
      </c>
    </row>
    <row r="13" spans="2:14" x14ac:dyDescent="0.25">
      <c r="B13" s="38" t="s">
        <v>76</v>
      </c>
      <c r="C13" s="41">
        <f>BL6_Iteration1!$I$22</f>
        <v>6.5003333333333329</v>
      </c>
      <c r="D13" s="41">
        <f>BL5_Iteration1!$I$22</f>
        <v>6.479166666666667</v>
      </c>
      <c r="E13" s="44">
        <f>BL5_Iteration2!$I$22</f>
        <v>6.4748333333333337</v>
      </c>
      <c r="F13" s="44">
        <f>BL6_Iteration2!$I$22</f>
        <v>6.4738333333333342</v>
      </c>
      <c r="G13" s="41">
        <f>BL6_Iteration3!$I$22</f>
        <v>6.47</v>
      </c>
      <c r="H13" s="41">
        <f>BL5_Iteration3!$I$22</f>
        <v>6.448666666666667</v>
      </c>
      <c r="I13" s="44">
        <f>BL5_Iteration4!$I$22</f>
        <v>6.443666666666668</v>
      </c>
      <c r="J13" s="44">
        <f>BL6_Iteration4!$I$22</f>
        <v>6.4456666666666669</v>
      </c>
      <c r="K13" s="41">
        <f>BL6_Iteration5!$I$22</f>
        <v>6.4450000000000003</v>
      </c>
      <c r="L13" s="41">
        <f>BL5_Iteration5!$I$22</f>
        <v>6.440833333333333</v>
      </c>
      <c r="M13" s="44">
        <f>BL5_Iteration6!$I$22</f>
        <v>6.4359999999999999</v>
      </c>
      <c r="N13" s="44">
        <f>BL6_Iteration6!$I$22</f>
        <v>6.4476666666666667</v>
      </c>
    </row>
    <row r="14" spans="2:14" x14ac:dyDescent="0.25">
      <c r="B14" s="38" t="s">
        <v>77</v>
      </c>
      <c r="C14" s="40">
        <f>BL6_Iteration1!$J$22</f>
        <v>14.491666666666667</v>
      </c>
      <c r="D14" s="40">
        <f>BL5_Iteration1!$J$22</f>
        <v>14.493333333333334</v>
      </c>
      <c r="E14" s="44">
        <f>BL5_Iteration2!$J$22</f>
        <v>14.49</v>
      </c>
      <c r="F14" s="44">
        <f>BL6_Iteration2!$J$22</f>
        <v>14.493333333333334</v>
      </c>
      <c r="G14" s="40">
        <f>BL6_Iteration3!$J$22</f>
        <v>14.49</v>
      </c>
      <c r="H14" s="40">
        <f>BL5_Iteration3!$J$22</f>
        <v>14.491666666666667</v>
      </c>
      <c r="I14" s="44">
        <f>BL5_Iteration4!$J$22</f>
        <v>14.491666666666667</v>
      </c>
      <c r="J14" s="44">
        <f>BL6_Iteration4!$J$22</f>
        <v>14.494999999999999</v>
      </c>
      <c r="K14" s="40">
        <f>BL6_Iteration5!$J$22</f>
        <v>14.49</v>
      </c>
      <c r="L14" s="40">
        <f>BL5_Iteration5!$J$22</f>
        <v>14.49</v>
      </c>
      <c r="M14" s="44">
        <f>BL5_Iteration6!$J$22</f>
        <v>14.49</v>
      </c>
      <c r="N14" s="44">
        <f>BL6_Iteration6!$J$22</f>
        <v>14.486666666666665</v>
      </c>
    </row>
    <row r="15" spans="2:14" x14ac:dyDescent="0.25">
      <c r="B15" s="38" t="s">
        <v>11</v>
      </c>
      <c r="C15" s="40">
        <f>BL6_Iteration1!$K$22</f>
        <v>9.9999999999997868E-3</v>
      </c>
      <c r="D15" s="40">
        <f>BL5_Iteration1!$K$22</f>
        <v>9.9999999999997868E-3</v>
      </c>
      <c r="E15" s="44">
        <f>BL5_Iteration2!$K$22</f>
        <v>0</v>
      </c>
      <c r="F15" s="44">
        <f>BL6_Iteration2!$K$22</f>
        <v>1.9999999999999574E-2</v>
      </c>
      <c r="G15" s="40">
        <f>BL6_Iteration3!$K$22</f>
        <v>0</v>
      </c>
      <c r="H15" s="40">
        <f>BL5_Iteration3!$K$22</f>
        <v>9.9999999999997868E-3</v>
      </c>
      <c r="I15" s="44">
        <f>BL5_Iteration4!$K$22</f>
        <v>9.9999999999997868E-3</v>
      </c>
      <c r="J15" s="44">
        <f>BL6_Iteration4!$K$22</f>
        <v>9.9999999999997868E-3</v>
      </c>
      <c r="K15" s="40">
        <f>BL6_Iteration5!$K$22</f>
        <v>0</v>
      </c>
      <c r="L15" s="40">
        <f>BL5_Iteration5!$K$22</f>
        <v>0</v>
      </c>
      <c r="M15" s="44">
        <f>BL5_Iteration6!$K$22</f>
        <v>0</v>
      </c>
      <c r="N15" s="44">
        <f>BL6_Iteration6!$K$22</f>
        <v>9.9999999999997868E-3</v>
      </c>
    </row>
    <row r="16" spans="2:14" x14ac:dyDescent="0.25">
      <c r="B16" s="38" t="s">
        <v>78</v>
      </c>
      <c r="C16" s="42">
        <f>BL6_Iteration1!$L$22</f>
        <v>0.29559999999999992</v>
      </c>
      <c r="D16" s="42">
        <f>BL5_Iteration1!$L$22</f>
        <v>0.29463333333333336</v>
      </c>
      <c r="E16" s="44">
        <f>BL5_Iteration2!$L$22</f>
        <v>0.29443333333333332</v>
      </c>
      <c r="F16" s="44">
        <f>BL6_Iteration2!$L$22</f>
        <v>0.29438333333333333</v>
      </c>
      <c r="G16" s="42">
        <f>BL6_Iteration3!$L$22</f>
        <v>0.29421666666666668</v>
      </c>
      <c r="H16" s="42">
        <f>BL5_Iteration3!$L$22</f>
        <v>0.29326666666666668</v>
      </c>
      <c r="I16" s="44">
        <f>BL5_Iteration4!$L$22</f>
        <v>0.29301666666666665</v>
      </c>
      <c r="J16" s="44">
        <f>BL6_Iteration4!$L$22</f>
        <v>0.2931333333333333</v>
      </c>
      <c r="K16" s="42">
        <f>BL6_Iteration5!$L$22</f>
        <v>0.29304999999999998</v>
      </c>
      <c r="L16" s="42">
        <f>BL5_Iteration5!$L$22</f>
        <v>0.29283333333333333</v>
      </c>
      <c r="M16" s="44">
        <f>BL5_Iteration6!$L$22</f>
        <v>0.29268333333333335</v>
      </c>
      <c r="N16" s="44">
        <f>BL6_Iteration6!$L$22</f>
        <v>0.29321666666666663</v>
      </c>
    </row>
    <row r="17" spans="2:14" x14ac:dyDescent="0.25">
      <c r="B17" s="38" t="s">
        <v>79</v>
      </c>
      <c r="C17" s="43">
        <f>BL6_Iteration1!$L$23</f>
        <v>6.3245553203378175E-5</v>
      </c>
      <c r="D17" s="43">
        <f>BL5_Iteration1!$L$23</f>
        <v>1.2110601416391383E-4</v>
      </c>
      <c r="E17" s="44">
        <f>BL5_Iteration2!$L$23</f>
        <v>1.2110601416388633E-4</v>
      </c>
      <c r="F17" s="44">
        <f>BL6_Iteration2!$L$23</f>
        <v>1.3291601358249793E-4</v>
      </c>
      <c r="G17" s="43">
        <f>BL6_Iteration3!$L$23</f>
        <v>1.6020819787597766E-4</v>
      </c>
      <c r="H17" s="43">
        <f>BL5_Iteration3!$L$23</f>
        <v>1.8618986725024795E-4</v>
      </c>
      <c r="I17" s="44">
        <f>BL5_Iteration4!$L$23</f>
        <v>9.8319208025027371E-5</v>
      </c>
      <c r="J17" s="44">
        <f>BL6_Iteration4!$L$23</f>
        <v>1.7511900715418659E-4</v>
      </c>
      <c r="K17" s="43">
        <f>BL6_Iteration5!$L$23</f>
        <v>1.378404875209112E-4</v>
      </c>
      <c r="L17" s="43">
        <f>BL5_Iteration5!$L$23</f>
        <v>1.2110601416388633E-4</v>
      </c>
      <c r="M17" s="44">
        <f>BL5_Iteration6!$L$23</f>
        <v>1.7224014243685015E-4</v>
      </c>
      <c r="N17" s="44">
        <f>BL6_Iteration6!$L$23</f>
        <v>1.3291601358251604E-4</v>
      </c>
    </row>
    <row r="18" spans="2:14" x14ac:dyDescent="0.25">
      <c r="B18" s="38" t="s">
        <v>93</v>
      </c>
      <c r="C18" s="73">
        <f>BL6_Iteration1!$L$24</f>
        <v>2.1395653993023747E-4</v>
      </c>
      <c r="D18" s="73">
        <f>BL5_Iteration1!$L$24</f>
        <v>4.110397584474957E-4</v>
      </c>
      <c r="E18" s="44">
        <f>BL5_Iteration2!$L$24</f>
        <v>4.113189658005876E-4</v>
      </c>
      <c r="F18" s="44">
        <f>BL6_Iteration2!$L$24</f>
        <v>4.5150658523183354E-4</v>
      </c>
      <c r="G18" s="73">
        <f>BL6_Iteration3!$L$24</f>
        <v>5.4452454951332114E-4</v>
      </c>
      <c r="H18" s="73">
        <f>BL5_Iteration3!$L$24</f>
        <v>6.3488247527931788E-4</v>
      </c>
      <c r="I18" s="44">
        <f>BL5_Iteration4!$L$24</f>
        <v>3.3554135040678249E-4</v>
      </c>
      <c r="J18" s="44">
        <f>BL6_Iteration4!$L$24</f>
        <v>5.9740393616392973E-4</v>
      </c>
      <c r="K18" s="73">
        <f>BL6_Iteration5!$L$24</f>
        <v>4.7036508282174104E-4</v>
      </c>
      <c r="L18" s="73">
        <f>BL5_Iteration5!$L$24</f>
        <v>4.1356635457217872E-4</v>
      </c>
      <c r="M18" s="44">
        <f>BL5_Iteration6!$L$24</f>
        <v>5.8848633598377134E-4</v>
      </c>
      <c r="N18" s="44">
        <f>BL6_Iteration6!$L$24</f>
        <v>4.5330306456834899E-4</v>
      </c>
    </row>
    <row r="20" spans="2:14" x14ac:dyDescent="0.25">
      <c r="B20" s="38" t="s">
        <v>134</v>
      </c>
      <c r="C20" s="51">
        <f>BL6_Iteration1!$G$79</f>
        <v>0.104004</v>
      </c>
      <c r="D20" s="51">
        <f>BL5_Iteration1!$G$79</f>
        <v>0.10366300000000001</v>
      </c>
      <c r="E20" s="52">
        <f>BL5_Iteration2!$G$79</f>
        <v>0.103592</v>
      </c>
      <c r="F20" s="52">
        <f>BL6_Iteration2!$G$79</f>
        <v>0.103575</v>
      </c>
      <c r="G20" s="51">
        <f>BL6_Iteration3!$G$79</f>
        <v>0.103518</v>
      </c>
      <c r="H20" s="51">
        <f>BL5_Iteration3!$G$79</f>
        <v>0.103184</v>
      </c>
      <c r="I20" s="52">
        <f>BL5_Iteration4!$G$79</f>
        <v>0.10309599999999999</v>
      </c>
      <c r="J20" s="52">
        <f>BL6_Iteration4!$G$79</f>
        <v>0.103135</v>
      </c>
      <c r="K20" s="51">
        <f>BL6_Iteration5!$G$79</f>
        <v>0.103107</v>
      </c>
      <c r="L20" s="51">
        <f>BL5_Iteration5!$G$79</f>
        <v>0.103029</v>
      </c>
      <c r="M20" s="52">
        <f>BL5_Iteration6!$G$79</f>
        <v>0.102977</v>
      </c>
      <c r="N20" s="52">
        <f>BL6_Iteration6!$G$79</f>
        <v>0.10316699999999999</v>
      </c>
    </row>
    <row r="21" spans="2:14" x14ac:dyDescent="0.25">
      <c r="B21" s="38" t="s">
        <v>135</v>
      </c>
      <c r="C21" s="51">
        <f>BL6_Iteration1!$I$79</f>
        <v>3.2501220000000002</v>
      </c>
      <c r="D21" s="51">
        <f>BL5_Iteration1!$I$79</f>
        <v>3.2394569999999998</v>
      </c>
      <c r="E21" s="52">
        <f>BL5_Iteration2!$I$79</f>
        <v>3.2372580000000002</v>
      </c>
      <c r="F21" s="52">
        <f>BL6_Iteration2!$I$79</f>
        <v>3.2367080000000001</v>
      </c>
      <c r="G21" s="51">
        <f>BL6_Iteration3!$I$79</f>
        <v>3.2349489999999999</v>
      </c>
      <c r="H21" s="51">
        <f>BL5_Iteration3!$I$79</f>
        <v>3.224504</v>
      </c>
      <c r="I21" s="52">
        <f>BL5_Iteration4!$I$79</f>
        <v>3.2217549999999999</v>
      </c>
      <c r="J21" s="52">
        <f>BL6_Iteration4!$I$79</f>
        <v>3.2229640000000002</v>
      </c>
      <c r="K21" s="51">
        <f>BL6_Iteration5!$I$79</f>
        <v>3.2220849999999999</v>
      </c>
      <c r="L21" s="51">
        <f>BL5_Iteration5!$I$79</f>
        <v>3.2196660000000001</v>
      </c>
      <c r="M21" s="52">
        <f>BL5_Iteration6!$I$79</f>
        <v>3.2180170000000001</v>
      </c>
      <c r="N21" s="52">
        <f>BL6_Iteration6!$I$79</f>
        <v>3.223954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CF52A-815E-4E38-BB63-1049EFA1AA33}">
  <dimension ref="B1:N21"/>
  <sheetViews>
    <sheetView workbookViewId="0">
      <selection activeCell="C20" sqref="C20:N21"/>
    </sheetView>
  </sheetViews>
  <sheetFormatPr defaultRowHeight="15" x14ac:dyDescent="0.25"/>
  <cols>
    <col min="2" max="2" width="33.140625" customWidth="1"/>
  </cols>
  <sheetData>
    <row r="1" spans="2:14" ht="15.75" thickBot="1" x14ac:dyDescent="0.3"/>
    <row r="2" spans="2:14" x14ac:dyDescent="0.25">
      <c r="C2" s="36" t="s">
        <v>94</v>
      </c>
      <c r="D2" s="36" t="s">
        <v>95</v>
      </c>
      <c r="E2" s="36" t="s">
        <v>96</v>
      </c>
      <c r="F2" s="36" t="s">
        <v>97</v>
      </c>
      <c r="G2" s="36" t="s">
        <v>98</v>
      </c>
      <c r="H2" s="36" t="s">
        <v>99</v>
      </c>
      <c r="I2" s="36" t="s">
        <v>100</v>
      </c>
      <c r="J2" s="36" t="s">
        <v>101</v>
      </c>
      <c r="K2" s="36" t="s">
        <v>102</v>
      </c>
      <c r="L2" s="36" t="s">
        <v>103</v>
      </c>
      <c r="M2" s="36" t="s">
        <v>104</v>
      </c>
      <c r="N2" s="36" t="s">
        <v>105</v>
      </c>
    </row>
    <row r="3" spans="2:14" x14ac:dyDescent="0.25">
      <c r="C3" s="37" t="s">
        <v>106</v>
      </c>
      <c r="D3" s="37" t="s">
        <v>133</v>
      </c>
      <c r="E3" s="37" t="s">
        <v>133</v>
      </c>
      <c r="F3" s="37" t="s">
        <v>106</v>
      </c>
      <c r="G3" s="37" t="s">
        <v>106</v>
      </c>
      <c r="H3" s="37" t="s">
        <v>133</v>
      </c>
      <c r="I3" s="37" t="s">
        <v>133</v>
      </c>
      <c r="J3" s="37" t="s">
        <v>106</v>
      </c>
      <c r="K3" s="37" t="s">
        <v>106</v>
      </c>
      <c r="L3" s="37" t="s">
        <v>133</v>
      </c>
      <c r="M3" s="37" t="s">
        <v>133</v>
      </c>
      <c r="N3" s="37" t="s">
        <v>106</v>
      </c>
    </row>
    <row r="4" spans="2:14" x14ac:dyDescent="0.25">
      <c r="C4" s="38" t="s">
        <v>81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86</v>
      </c>
      <c r="I4" s="38" t="s">
        <v>87</v>
      </c>
      <c r="J4" s="38" t="s">
        <v>88</v>
      </c>
      <c r="K4" s="38" t="s">
        <v>89</v>
      </c>
      <c r="L4" s="38" t="s">
        <v>90</v>
      </c>
      <c r="M4" s="38" t="s">
        <v>91</v>
      </c>
      <c r="N4" s="38" t="s">
        <v>92</v>
      </c>
    </row>
    <row r="5" spans="2:14" x14ac:dyDescent="0.25">
      <c r="B5" s="38" t="s">
        <v>68</v>
      </c>
      <c r="C5" s="39">
        <f>BL6_Iteration1!$B$34</f>
        <v>1500</v>
      </c>
      <c r="D5" s="39">
        <f>BL5_Iteration1!$B$34</f>
        <v>1500</v>
      </c>
      <c r="E5" s="44">
        <f>BL5_Iteration2!$B$34</f>
        <v>1500</v>
      </c>
      <c r="F5" s="44">
        <f>BL6_Iteration2!$B$34</f>
        <v>1500</v>
      </c>
      <c r="G5" s="39">
        <f>BL6_Iteration3!$B$34</f>
        <v>1500</v>
      </c>
      <c r="H5" s="39">
        <f>BL5_Iteration3!$B$34</f>
        <v>1500</v>
      </c>
      <c r="I5" s="44">
        <f>BL5_Iteration4!$B$34</f>
        <v>1500</v>
      </c>
      <c r="J5" s="44">
        <f>BL6_Iteration4!$B$34</f>
        <v>1500</v>
      </c>
      <c r="K5" s="39">
        <f>BL6_Iteration5!$B$34</f>
        <v>1500</v>
      </c>
      <c r="L5" s="39">
        <f>BL5_Iteration5!$B$34</f>
        <v>1500</v>
      </c>
      <c r="M5" s="44">
        <f>BL5_Iteration6!$B$34</f>
        <v>1500</v>
      </c>
      <c r="N5" s="44">
        <f>BL6_Iteration6!$B$34</f>
        <v>1500</v>
      </c>
    </row>
    <row r="6" spans="2:14" x14ac:dyDescent="0.25">
      <c r="B6" s="38" t="s">
        <v>69</v>
      </c>
      <c r="C6" s="40">
        <f>BL6_Iteration1!$C$34</f>
        <v>105</v>
      </c>
      <c r="D6" s="40">
        <f>BL5_Iteration1!$C$34</f>
        <v>105</v>
      </c>
      <c r="E6" s="44">
        <f>BL5_Iteration2!$C$34</f>
        <v>105</v>
      </c>
      <c r="F6" s="44">
        <f>BL6_Iteration2!$C$34</f>
        <v>105</v>
      </c>
      <c r="G6" s="40">
        <f>BL6_Iteration3!$C$34</f>
        <v>105</v>
      </c>
      <c r="H6" s="40">
        <f>BL5_Iteration3!$C$34</f>
        <v>105</v>
      </c>
      <c r="I6" s="44">
        <f>BL5_Iteration4!$C$34</f>
        <v>105</v>
      </c>
      <c r="J6" s="44">
        <f>BL6_Iteration4!$C$34</f>
        <v>105</v>
      </c>
      <c r="K6" s="40">
        <f>BL6_Iteration5!$C$34</f>
        <v>105</v>
      </c>
      <c r="L6" s="40">
        <f>BL5_Iteration5!$C$34</f>
        <v>105</v>
      </c>
      <c r="M6" s="44">
        <f>BL5_Iteration6!$C$34</f>
        <v>105</v>
      </c>
      <c r="N6" s="44">
        <f>BL6_Iteration6!$C$34</f>
        <v>105</v>
      </c>
    </row>
    <row r="7" spans="2:14" x14ac:dyDescent="0.25">
      <c r="B7" s="38" t="s">
        <v>70</v>
      </c>
      <c r="C7" s="39">
        <f>BL6_Iteration1!$D$34</f>
        <v>114.98333333333333</v>
      </c>
      <c r="D7" s="39">
        <f>BL5_Iteration1!$D$34</f>
        <v>115.01666666666667</v>
      </c>
      <c r="E7" s="44">
        <f>BL5_Iteration2!$D$34</f>
        <v>115.01666666666667</v>
      </c>
      <c r="F7" s="44">
        <f>BL6_Iteration2!$D$34</f>
        <v>115.05000000000001</v>
      </c>
      <c r="G7" s="39">
        <f>BL6_Iteration3!$D$34</f>
        <v>115.01666666666667</v>
      </c>
      <c r="H7" s="39">
        <f>BL5_Iteration3!$D$34</f>
        <v>114.98333333333333</v>
      </c>
      <c r="I7" s="44">
        <f>BL5_Iteration4!$D$34</f>
        <v>115</v>
      </c>
      <c r="J7" s="44">
        <f>BL6_Iteration4!$D$34</f>
        <v>115</v>
      </c>
      <c r="K7" s="39">
        <f>BL6_Iteration5!$D$34</f>
        <v>115</v>
      </c>
      <c r="L7" s="39">
        <f>BL5_Iteration5!$D$34</f>
        <v>115.01666666666667</v>
      </c>
      <c r="M7" s="44">
        <f>BL5_Iteration6!$D$34</f>
        <v>115</v>
      </c>
      <c r="N7" s="44">
        <f>BL6_Iteration6!$D$34</f>
        <v>115</v>
      </c>
    </row>
    <row r="8" spans="2:14" x14ac:dyDescent="0.25">
      <c r="B8" s="38" t="s">
        <v>71</v>
      </c>
      <c r="C8" s="39">
        <f>BL6_Iteration1!$E$34</f>
        <v>108.96666666666665</v>
      </c>
      <c r="D8" s="39">
        <f>BL5_Iteration1!$E$34</f>
        <v>108.96666666666665</v>
      </c>
      <c r="E8" s="44">
        <f>BL5_Iteration2!$E$34</f>
        <v>109</v>
      </c>
      <c r="F8" s="44">
        <f>BL6_Iteration2!$E$34</f>
        <v>109</v>
      </c>
      <c r="G8" s="39">
        <f>BL6_Iteration3!$E$34</f>
        <v>109</v>
      </c>
      <c r="H8" s="39">
        <f>BL5_Iteration3!$E$34</f>
        <v>108.98333333333335</v>
      </c>
      <c r="I8" s="44">
        <f>BL5_Iteration4!$E$34</f>
        <v>109</v>
      </c>
      <c r="J8" s="44">
        <f>BL6_Iteration4!$E$34</f>
        <v>109.01666666666667</v>
      </c>
      <c r="K8" s="39">
        <f>BL6_Iteration5!$E$34</f>
        <v>109.01666666666667</v>
      </c>
      <c r="L8" s="39">
        <f>BL5_Iteration5!$E$34</f>
        <v>109</v>
      </c>
      <c r="M8" s="44">
        <f>BL5_Iteration6!$E$34</f>
        <v>108.95</v>
      </c>
      <c r="N8" s="44">
        <f>BL6_Iteration6!$E$34</f>
        <v>108.96666666666665</v>
      </c>
    </row>
    <row r="9" spans="2:14" x14ac:dyDescent="0.25">
      <c r="B9" s="38" t="s">
        <v>72</v>
      </c>
      <c r="C9" s="39">
        <f>BL6_Iteration1!$F$34</f>
        <v>29</v>
      </c>
      <c r="D9" s="39">
        <f>BL5_Iteration1!$F$34</f>
        <v>29</v>
      </c>
      <c r="E9" s="44">
        <f>BL5_Iteration2!$F$34</f>
        <v>29</v>
      </c>
      <c r="F9" s="44">
        <f>BL6_Iteration2!$F$34</f>
        <v>29</v>
      </c>
      <c r="G9" s="39">
        <f>BL6_Iteration3!$F$34</f>
        <v>29</v>
      </c>
      <c r="H9" s="39">
        <f>BL5_Iteration3!$F$34</f>
        <v>29</v>
      </c>
      <c r="I9" s="44">
        <f>BL5_Iteration4!$F$34</f>
        <v>29</v>
      </c>
      <c r="J9" s="44">
        <f>BL6_Iteration4!$F$34</f>
        <v>28.983333333333334</v>
      </c>
      <c r="K9" s="39">
        <f>BL6_Iteration5!$F$34</f>
        <v>29</v>
      </c>
      <c r="L9" s="39">
        <f>BL5_Iteration5!$F$34</f>
        <v>29</v>
      </c>
      <c r="M9" s="44">
        <f>BL5_Iteration6!$F$34</f>
        <v>29</v>
      </c>
      <c r="N9" s="44">
        <f>BL6_Iteration6!$F$34</f>
        <v>29</v>
      </c>
    </row>
    <row r="10" spans="2:14" x14ac:dyDescent="0.25">
      <c r="B10" s="38" t="s">
        <v>73</v>
      </c>
      <c r="C10" s="39">
        <f>BL6_Iteration1!$G$34</f>
        <v>22</v>
      </c>
      <c r="D10" s="39">
        <f>BL5_Iteration1!$G$34</f>
        <v>22</v>
      </c>
      <c r="E10" s="44">
        <f>BL5_Iteration2!$G$34</f>
        <v>22</v>
      </c>
      <c r="F10" s="44">
        <f>BL6_Iteration2!$G$34</f>
        <v>21.983333333333334</v>
      </c>
      <c r="G10" s="39">
        <f>BL6_Iteration3!$G$34</f>
        <v>22</v>
      </c>
      <c r="H10" s="39">
        <f>BL5_Iteration3!$G$34</f>
        <v>22</v>
      </c>
      <c r="I10" s="44">
        <f>BL5_Iteration4!$G$34</f>
        <v>22</v>
      </c>
      <c r="J10" s="44">
        <f>BL6_Iteration4!$G$34</f>
        <v>22</v>
      </c>
      <c r="K10" s="39">
        <f>BL6_Iteration5!$G$34</f>
        <v>22</v>
      </c>
      <c r="L10" s="39">
        <f>BL5_Iteration5!$G$34</f>
        <v>22</v>
      </c>
      <c r="M10" s="44">
        <f>BL5_Iteration6!$G$34</f>
        <v>22</v>
      </c>
      <c r="N10" s="44">
        <f>BL6_Iteration6!$G$34</f>
        <v>22</v>
      </c>
    </row>
    <row r="11" spans="2:14" x14ac:dyDescent="0.25">
      <c r="B11" s="38" t="s">
        <v>74</v>
      </c>
      <c r="C11" s="39">
        <f>BL6_Iteration1!$P$34</f>
        <v>26.016666666666666</v>
      </c>
      <c r="D11" s="39">
        <f>BL5_Iteration1!$P$34</f>
        <v>26</v>
      </c>
      <c r="E11" s="44">
        <f>BL5_Iteration2!$P$34</f>
        <v>26</v>
      </c>
      <c r="F11" s="44">
        <f>BL6_Iteration2!$P$34</f>
        <v>25.933333333333334</v>
      </c>
      <c r="G11" s="39">
        <f>BL6_Iteration3!$P$34</f>
        <v>25.966666666666665</v>
      </c>
      <c r="H11" s="39">
        <f>BL5_Iteration3!$P$34</f>
        <v>25.983333333333334</v>
      </c>
      <c r="I11" s="44">
        <f>BL5_Iteration4!$P$34</f>
        <v>26</v>
      </c>
      <c r="J11" s="44">
        <f>BL6_Iteration4!$P$34</f>
        <v>26</v>
      </c>
      <c r="K11" s="39">
        <f>BL6_Iteration5!$P$34</f>
        <v>25.950000000000003</v>
      </c>
      <c r="L11" s="39">
        <f>BL5_Iteration5!$P$34</f>
        <v>26.016666666666666</v>
      </c>
      <c r="M11" s="44">
        <f>BL5_Iteration6!$P$34</f>
        <v>26</v>
      </c>
      <c r="N11" s="44">
        <f>BL6_Iteration6!$P$34</f>
        <v>26.049999999999997</v>
      </c>
    </row>
    <row r="12" spans="2:14" x14ac:dyDescent="0.25">
      <c r="B12" s="38" t="s">
        <v>75</v>
      </c>
      <c r="C12" s="40">
        <f>BL6_Iteration1!$H$34</f>
        <v>104.99833333333333</v>
      </c>
      <c r="D12" s="40">
        <f>BL5_Iteration1!$H$34</f>
        <v>105</v>
      </c>
      <c r="E12" s="44">
        <f>BL5_Iteration2!$H$34</f>
        <v>105</v>
      </c>
      <c r="F12" s="44">
        <f>BL6_Iteration2!$H$34</f>
        <v>105.00166666666667</v>
      </c>
      <c r="G12" s="40">
        <f>BL6_Iteration3!$H$34</f>
        <v>105</v>
      </c>
      <c r="H12" s="40">
        <f>BL5_Iteration3!$H$34</f>
        <v>105.00166666666667</v>
      </c>
      <c r="I12" s="44">
        <f>BL5_Iteration4!$H$34</f>
        <v>105</v>
      </c>
      <c r="J12" s="44">
        <f>BL6_Iteration4!$H$34</f>
        <v>105</v>
      </c>
      <c r="K12" s="40">
        <f>BL6_Iteration5!$H$34</f>
        <v>105.00166666666667</v>
      </c>
      <c r="L12" s="40">
        <f>BL5_Iteration5!$H$34</f>
        <v>105</v>
      </c>
      <c r="M12" s="44">
        <f>BL5_Iteration6!$H$34</f>
        <v>105</v>
      </c>
      <c r="N12" s="44">
        <f>BL6_Iteration6!$H$34</f>
        <v>105</v>
      </c>
    </row>
    <row r="13" spans="2:14" x14ac:dyDescent="0.25">
      <c r="B13" s="38" t="s">
        <v>76</v>
      </c>
      <c r="C13" s="41">
        <f>BL6_Iteration1!$I$34</f>
        <v>4.6888333333333332</v>
      </c>
      <c r="D13" s="41">
        <f>BL5_Iteration1!$I$34</f>
        <v>4.671333333333334</v>
      </c>
      <c r="E13" s="44">
        <f>BL5_Iteration2!$I$34</f>
        <v>4.6629999999999994</v>
      </c>
      <c r="F13" s="44">
        <f>BL6_Iteration2!$I$34</f>
        <v>4.6589999999999998</v>
      </c>
      <c r="G13" s="41">
        <f>BL6_Iteration3!$I$34</f>
        <v>4.6556666666666668</v>
      </c>
      <c r="H13" s="41">
        <f>BL5_Iteration3!$I$34</f>
        <v>4.6479999999999997</v>
      </c>
      <c r="I13" s="44">
        <f>BL5_Iteration4!$I$34</f>
        <v>4.6418333333333335</v>
      </c>
      <c r="J13" s="44">
        <f>BL6_Iteration4!$I$34</f>
        <v>4.6463333333333336</v>
      </c>
      <c r="K13" s="41">
        <f>BL6_Iteration5!$I$34</f>
        <v>4.6561666666666666</v>
      </c>
      <c r="L13" s="41">
        <f>BL5_Iteration5!$I$34</f>
        <v>4.6374999999999993</v>
      </c>
      <c r="M13" s="44">
        <f>BL5_Iteration6!$I$34</f>
        <v>4.6331666666666669</v>
      </c>
      <c r="N13" s="44">
        <f>BL6_Iteration6!$I$34</f>
        <v>4.6433333333333335</v>
      </c>
    </row>
    <row r="14" spans="2:14" x14ac:dyDescent="0.25">
      <c r="B14" s="38" t="s">
        <v>77</v>
      </c>
      <c r="C14" s="40">
        <f>BL6_Iteration1!$J$34</f>
        <v>14.480000000000002</v>
      </c>
      <c r="D14" s="40">
        <f>BL5_Iteration1!$J$34</f>
        <v>14.480000000000002</v>
      </c>
      <c r="E14" s="44">
        <f>BL5_Iteration2!$J$34</f>
        <v>14.483333333333334</v>
      </c>
      <c r="F14" s="44">
        <f>BL6_Iteration2!$J$34</f>
        <v>14.483333333333334</v>
      </c>
      <c r="G14" s="40">
        <f>BL6_Iteration3!$J$34</f>
        <v>14.485000000000001</v>
      </c>
      <c r="H14" s="40">
        <f>BL5_Iteration3!$J$34</f>
        <v>14.484999999999999</v>
      </c>
      <c r="I14" s="44">
        <f>BL5_Iteration4!$J$34</f>
        <v>14.485000000000001</v>
      </c>
      <c r="J14" s="44">
        <f>BL6_Iteration4!$J$34</f>
        <v>14.488333333333332</v>
      </c>
      <c r="K14" s="40">
        <f>BL6_Iteration5!$J$34</f>
        <v>14.485000000000001</v>
      </c>
      <c r="L14" s="40">
        <f>BL5_Iteration5!$J$34</f>
        <v>14.49</v>
      </c>
      <c r="M14" s="44">
        <f>BL5_Iteration6!$J$34</f>
        <v>14.480000000000002</v>
      </c>
      <c r="N14" s="44">
        <f>BL6_Iteration6!$J$34</f>
        <v>14.481666666666669</v>
      </c>
    </row>
    <row r="15" spans="2:14" x14ac:dyDescent="0.25">
      <c r="B15" s="38" t="s">
        <v>11</v>
      </c>
      <c r="C15" s="40">
        <f>BL6_Iteration1!$K$34</f>
        <v>0</v>
      </c>
      <c r="D15" s="40">
        <f>BL5_Iteration1!$K$34</f>
        <v>1.9999999999999574E-2</v>
      </c>
      <c r="E15" s="44">
        <f>BL5_Iteration2!$K$34</f>
        <v>9.9999999999997868E-3</v>
      </c>
      <c r="F15" s="44">
        <f>BL6_Iteration2!$K$34</f>
        <v>9.9999999999997868E-3</v>
      </c>
      <c r="G15" s="40">
        <f>BL6_Iteration3!$K$34</f>
        <v>0</v>
      </c>
      <c r="H15" s="40">
        <f>BL5_Iteration3!$K$34</f>
        <v>9.9999999999997868E-3</v>
      </c>
      <c r="I15" s="44">
        <f>BL5_Iteration4!$K$34</f>
        <v>9.9999999999997868E-3</v>
      </c>
      <c r="J15" s="44">
        <f>BL6_Iteration4!$K$34</f>
        <v>9.9999999999997868E-3</v>
      </c>
      <c r="K15" s="40">
        <f>BL6_Iteration5!$K$34</f>
        <v>9.9999999999997868E-3</v>
      </c>
      <c r="L15" s="40">
        <f>BL5_Iteration5!$K$34</f>
        <v>0</v>
      </c>
      <c r="M15" s="44">
        <f>BL5_Iteration6!$K$34</f>
        <v>0</v>
      </c>
      <c r="N15" s="44">
        <f>BL6_Iteration6!$K$34</f>
        <v>9.9999999999997868E-3</v>
      </c>
    </row>
    <row r="16" spans="2:14" x14ac:dyDescent="0.25">
      <c r="B16" s="38" t="s">
        <v>78</v>
      </c>
      <c r="C16" s="42">
        <f>BL6_Iteration1!$L$34</f>
        <v>0.28428333333333333</v>
      </c>
      <c r="D16" s="42">
        <f>BL5_Iteration1!$L$34</f>
        <v>0.28321666666666667</v>
      </c>
      <c r="E16" s="44">
        <f>BL5_Iteration2!$L$34</f>
        <v>0.28273333333333328</v>
      </c>
      <c r="F16" s="44">
        <f>BL6_Iteration2!$L$34</f>
        <v>0.28246666666666664</v>
      </c>
      <c r="G16" s="42">
        <f>BL6_Iteration3!$L$34</f>
        <v>0.28225</v>
      </c>
      <c r="H16" s="42">
        <f>BL5_Iteration3!$L$34</f>
        <v>0.28178333333333333</v>
      </c>
      <c r="I16" s="44">
        <f>BL5_Iteration4!$L$34</f>
        <v>0.28141666666666665</v>
      </c>
      <c r="J16" s="44">
        <f>BL6_Iteration4!$L$34</f>
        <v>0.28173333333333334</v>
      </c>
      <c r="K16" s="42">
        <f>BL6_Iteration5!$L$34</f>
        <v>0.28226666666666667</v>
      </c>
      <c r="L16" s="42">
        <f>BL5_Iteration5!$L$34</f>
        <v>0.28119999999999995</v>
      </c>
      <c r="M16" s="44">
        <f>BL5_Iteration6!$L$34</f>
        <v>0.28089999999999998</v>
      </c>
      <c r="N16" s="44">
        <f>BL6_Iteration6!$L$34</f>
        <v>0.28153333333333336</v>
      </c>
    </row>
    <row r="17" spans="2:14" x14ac:dyDescent="0.25">
      <c r="B17" s="38" t="s">
        <v>79</v>
      </c>
      <c r="C17" s="43">
        <f>BL6_Iteration1!$L$35</f>
        <v>1.7224014243683188E-4</v>
      </c>
      <c r="D17" s="43">
        <f>BL5_Iteration1!$L$35</f>
        <v>1.1690451944498834E-4</v>
      </c>
      <c r="E17" s="44">
        <f>BL5_Iteration2!$L$35</f>
        <v>1.966384160500397E-4</v>
      </c>
      <c r="F17" s="44">
        <f>BL6_Iteration2!$L$35</f>
        <v>2.3380903889000517E-4</v>
      </c>
      <c r="G17" s="43">
        <f>BL6_Iteration3!$L$35</f>
        <v>8.3666002653398329E-5</v>
      </c>
      <c r="H17" s="43">
        <f>BL5_Iteration3!$L$35</f>
        <v>2.4832774042918846E-4</v>
      </c>
      <c r="I17" s="44">
        <f>BL5_Iteration4!$L$35</f>
        <v>1.1690451944500576E-4</v>
      </c>
      <c r="J17" s="44">
        <f>BL6_Iteration4!$L$35</f>
        <v>2.0655911179773124E-4</v>
      </c>
      <c r="K17" s="43">
        <f>BL6_Iteration5!$L$35</f>
        <v>1.3662601021277959E-4</v>
      </c>
      <c r="L17" s="43">
        <f>BL5_Iteration5!$L$35</f>
        <v>8.9442719099981738E-5</v>
      </c>
      <c r="M17" s="44">
        <f>BL5_Iteration6!$L$35</f>
        <v>6.3245553203378175E-5</v>
      </c>
      <c r="N17" s="44">
        <f>BL6_Iteration6!$L$35</f>
        <v>1.2110601416391383E-4</v>
      </c>
    </row>
    <row r="18" spans="2:14" x14ac:dyDescent="0.25">
      <c r="B18" s="38" t="s">
        <v>93</v>
      </c>
      <c r="C18" s="73">
        <f>BL6_Iteration1!$L$36</f>
        <v>6.0587492209708115E-4</v>
      </c>
      <c r="D18" s="73">
        <f>BL5_Iteration1!$L$36</f>
        <v>4.127741521037663E-4</v>
      </c>
      <c r="E18" s="44">
        <f>BL5_Iteration2!$L$36</f>
        <v>6.954907429263372E-4</v>
      </c>
      <c r="F18" s="44">
        <f>BL6_Iteration2!$L$36</f>
        <v>8.2774028400993101E-4</v>
      </c>
      <c r="G18" s="73">
        <f>BL6_Iteration3!$L$36</f>
        <v>2.9642516440530849E-4</v>
      </c>
      <c r="H18" s="73">
        <f>BL5_Iteration3!$L$36</f>
        <v>8.8127192439529825E-4</v>
      </c>
      <c r="I18" s="44">
        <f>BL5_Iteration4!$L$36</f>
        <v>4.1541434212024556E-4</v>
      </c>
      <c r="J18" s="44">
        <f>BL6_Iteration4!$L$36</f>
        <v>7.3317242710978908E-4</v>
      </c>
      <c r="K18" s="73">
        <f>BL6_Iteration5!$L$36</f>
        <v>4.8403168474059842E-4</v>
      </c>
      <c r="L18" s="73">
        <f>BL5_Iteration5!$L$36</f>
        <v>3.1807510348499913E-4</v>
      </c>
      <c r="M18" s="44">
        <f>BL5_Iteration6!$L$36</f>
        <v>2.2515326879095116E-4</v>
      </c>
      <c r="N18" s="44">
        <f>BL6_Iteration6!$L$36</f>
        <v>4.3016580924904271E-4</v>
      </c>
    </row>
    <row r="20" spans="2:14" x14ac:dyDescent="0.25">
      <c r="B20" s="38" t="s">
        <v>134</v>
      </c>
      <c r="C20" s="51">
        <f>BL6_Iteration1!$G$80</f>
        <v>0.72660499999999995</v>
      </c>
      <c r="D20" s="51">
        <f>BL5_Iteration1!$G$80</f>
        <v>0.72389599999999998</v>
      </c>
      <c r="E20" s="52">
        <f>BL5_Iteration2!$G$80</f>
        <v>0.72264399999999995</v>
      </c>
      <c r="F20" s="52">
        <f>BL6_Iteration2!$G$80</f>
        <v>0.72197900000000004</v>
      </c>
      <c r="G20" s="51">
        <f>BL6_Iteration3!$G$80</f>
        <v>0.72141699999999997</v>
      </c>
      <c r="H20" s="51">
        <f>BL5_Iteration3!$G$80</f>
        <v>0.72021599999999997</v>
      </c>
      <c r="I20" s="52">
        <f>BL5_Iteration4!$G$80</f>
        <v>0.71929500000000002</v>
      </c>
      <c r="J20" s="52">
        <f>BL6_Iteration4!$G$80</f>
        <v>0.72008799999999995</v>
      </c>
      <c r="K20" s="51">
        <f>BL6_Iteration5!$G$80</f>
        <v>0.721468</v>
      </c>
      <c r="L20" s="51">
        <f>BL5_Iteration5!$G$80</f>
        <v>0.71873299999999996</v>
      </c>
      <c r="M20" s="52">
        <f>BL5_Iteration6!$G$80</f>
        <v>0.71796599999999999</v>
      </c>
      <c r="N20" s="52">
        <f>BL6_Iteration6!$G$80</f>
        <v>0.71957700000000002</v>
      </c>
    </row>
    <row r="21" spans="2:14" x14ac:dyDescent="0.25">
      <c r="B21" s="38" t="s">
        <v>135</v>
      </c>
      <c r="C21" s="51">
        <f>BL6_Iteration1!$I$80</f>
        <v>2.3438889999999999</v>
      </c>
      <c r="D21" s="51">
        <f>BL5_Iteration1!$I$80</f>
        <v>2.3351489999999999</v>
      </c>
      <c r="E21" s="52">
        <f>BL5_Iteration2!$I$80</f>
        <v>2.3311090000000001</v>
      </c>
      <c r="F21" s="52">
        <f>BL6_Iteration2!$I$80</f>
        <v>2.3289650000000002</v>
      </c>
      <c r="G21" s="51">
        <f>BL6_Iteration3!$I$80</f>
        <v>2.3271510000000002</v>
      </c>
      <c r="H21" s="51">
        <f>BL5_Iteration3!$I$80</f>
        <v>2.3232759999999999</v>
      </c>
      <c r="I21" s="52">
        <f>BL5_Iteration4!$I$80</f>
        <v>2.3203079999999998</v>
      </c>
      <c r="J21" s="52">
        <f>BL6_Iteration4!$I$80</f>
        <v>2.322864</v>
      </c>
      <c r="K21" s="51">
        <f>BL6_Iteration5!$I$80</f>
        <v>2.3273160000000002</v>
      </c>
      <c r="L21" s="51">
        <f>BL5_Iteration5!$I$80</f>
        <v>2.3184939999999998</v>
      </c>
      <c r="M21" s="52">
        <f>BL5_Iteration6!$I$80</f>
        <v>2.3160210000000001</v>
      </c>
      <c r="N21" s="52">
        <f>BL6_Iteration6!$I$80</f>
        <v>2.321215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45237-043F-4A0D-9DF9-94ECB6EB6982}">
  <dimension ref="B1:N21"/>
  <sheetViews>
    <sheetView workbookViewId="0">
      <selection activeCell="C20" sqref="C20:N21"/>
    </sheetView>
  </sheetViews>
  <sheetFormatPr defaultRowHeight="15" x14ac:dyDescent="0.25"/>
  <cols>
    <col min="2" max="2" width="33.140625" customWidth="1"/>
  </cols>
  <sheetData>
    <row r="1" spans="2:14" ht="15.75" thickBot="1" x14ac:dyDescent="0.3"/>
    <row r="2" spans="2:14" x14ac:dyDescent="0.25">
      <c r="C2" s="36" t="s">
        <v>94</v>
      </c>
      <c r="D2" s="36" t="s">
        <v>95</v>
      </c>
      <c r="E2" s="36" t="s">
        <v>96</v>
      </c>
      <c r="F2" s="36" t="s">
        <v>97</v>
      </c>
      <c r="G2" s="36" t="s">
        <v>98</v>
      </c>
      <c r="H2" s="36" t="s">
        <v>99</v>
      </c>
      <c r="I2" s="36" t="s">
        <v>100</v>
      </c>
      <c r="J2" s="36" t="s">
        <v>101</v>
      </c>
      <c r="K2" s="36" t="s">
        <v>102</v>
      </c>
      <c r="L2" s="36" t="s">
        <v>103</v>
      </c>
      <c r="M2" s="36" t="s">
        <v>104</v>
      </c>
      <c r="N2" s="36" t="s">
        <v>105</v>
      </c>
    </row>
    <row r="3" spans="2:14" x14ac:dyDescent="0.25">
      <c r="C3" s="37" t="s">
        <v>106</v>
      </c>
      <c r="D3" s="37" t="s">
        <v>133</v>
      </c>
      <c r="E3" s="37" t="s">
        <v>133</v>
      </c>
      <c r="F3" s="37" t="s">
        <v>106</v>
      </c>
      <c r="G3" s="37" t="s">
        <v>106</v>
      </c>
      <c r="H3" s="37" t="s">
        <v>133</v>
      </c>
      <c r="I3" s="37" t="s">
        <v>133</v>
      </c>
      <c r="J3" s="37" t="s">
        <v>106</v>
      </c>
      <c r="K3" s="37" t="s">
        <v>106</v>
      </c>
      <c r="L3" s="37" t="s">
        <v>133</v>
      </c>
      <c r="M3" s="37" t="s">
        <v>133</v>
      </c>
      <c r="N3" s="37" t="s">
        <v>106</v>
      </c>
    </row>
    <row r="4" spans="2:14" x14ac:dyDescent="0.25">
      <c r="C4" s="38" t="s">
        <v>81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86</v>
      </c>
      <c r="I4" s="38" t="s">
        <v>87</v>
      </c>
      <c r="J4" s="38" t="s">
        <v>88</v>
      </c>
      <c r="K4" s="38" t="s">
        <v>89</v>
      </c>
      <c r="L4" s="38" t="s">
        <v>90</v>
      </c>
      <c r="M4" s="38" t="s">
        <v>91</v>
      </c>
      <c r="N4" s="38" t="s">
        <v>92</v>
      </c>
    </row>
    <row r="5" spans="2:14" x14ac:dyDescent="0.25">
      <c r="B5" s="38" t="s">
        <v>68</v>
      </c>
      <c r="C5" s="39">
        <f>BL6_Iteration1!$B$46</f>
        <v>694.83333333333337</v>
      </c>
      <c r="D5" s="39">
        <f>BL5_Iteration1!$B$46</f>
        <v>694.66666666666663</v>
      </c>
      <c r="E5" s="44">
        <f>BL5_Iteration2!$B$46</f>
        <v>694.83333333333337</v>
      </c>
      <c r="F5" s="44">
        <f>BL6_Iteration2!$B$46</f>
        <v>694.83333333333337</v>
      </c>
      <c r="G5" s="39">
        <f>BL6_Iteration3!$B$46</f>
        <v>695</v>
      </c>
      <c r="H5" s="39">
        <f>BL5_Iteration3!$B$46</f>
        <v>695.16666666666663</v>
      </c>
      <c r="I5" s="44">
        <f>BL5_Iteration4!$B$46</f>
        <v>695</v>
      </c>
      <c r="J5" s="44">
        <f>BL6_Iteration4!$B$46</f>
        <v>694.66666666666663</v>
      </c>
      <c r="K5" s="39">
        <f>BL6_Iteration5!$B$46</f>
        <v>695</v>
      </c>
      <c r="L5" s="39">
        <f>BL5_Iteration5!$B$46</f>
        <v>695</v>
      </c>
      <c r="M5" s="44">
        <f>BL5_Iteration6!$B$46</f>
        <v>695</v>
      </c>
      <c r="N5" s="44">
        <f>BL6_Iteration6!$B$46</f>
        <v>695</v>
      </c>
    </row>
    <row r="6" spans="2:14" x14ac:dyDescent="0.25">
      <c r="B6" s="38" t="s">
        <v>69</v>
      </c>
      <c r="C6" s="40">
        <f>BL6_Iteration1!$C$46</f>
        <v>20</v>
      </c>
      <c r="D6" s="40">
        <f>BL5_Iteration1!$C$46</f>
        <v>20</v>
      </c>
      <c r="E6" s="44">
        <f>BL5_Iteration2!$C$46</f>
        <v>20</v>
      </c>
      <c r="F6" s="44">
        <f>BL6_Iteration2!$C$46</f>
        <v>20</v>
      </c>
      <c r="G6" s="40">
        <f>BL6_Iteration3!$C$46</f>
        <v>20</v>
      </c>
      <c r="H6" s="40">
        <f>BL5_Iteration3!$C$46</f>
        <v>20</v>
      </c>
      <c r="I6" s="44">
        <f>BL5_Iteration4!$C$46</f>
        <v>20</v>
      </c>
      <c r="J6" s="44">
        <f>BL6_Iteration4!$C$46</f>
        <v>20</v>
      </c>
      <c r="K6" s="40">
        <f>BL6_Iteration5!$C$46</f>
        <v>20</v>
      </c>
      <c r="L6" s="40">
        <f>BL5_Iteration5!$C$46</f>
        <v>20</v>
      </c>
      <c r="M6" s="44">
        <f>BL5_Iteration6!$C$46</f>
        <v>20</v>
      </c>
      <c r="N6" s="44">
        <f>BL6_Iteration6!$C$46</f>
        <v>20</v>
      </c>
    </row>
    <row r="7" spans="2:14" x14ac:dyDescent="0.25">
      <c r="B7" s="38" t="s">
        <v>70</v>
      </c>
      <c r="C7" s="39">
        <f>BL6_Iteration1!$D$46</f>
        <v>115</v>
      </c>
      <c r="D7" s="39">
        <f>BL5_Iteration1!$D$46</f>
        <v>115.01666666666667</v>
      </c>
      <c r="E7" s="44">
        <f>BL5_Iteration2!$D$46</f>
        <v>115.01666666666667</v>
      </c>
      <c r="F7" s="44">
        <f>BL6_Iteration2!$D$46</f>
        <v>115.03333333333335</v>
      </c>
      <c r="G7" s="39">
        <f>BL6_Iteration3!$D$46</f>
        <v>114.98333333333333</v>
      </c>
      <c r="H7" s="39">
        <f>BL5_Iteration3!$D$46</f>
        <v>114.98333333333333</v>
      </c>
      <c r="I7" s="44">
        <f>BL5_Iteration4!$D$46</f>
        <v>115</v>
      </c>
      <c r="J7" s="44">
        <f>BL6_Iteration4!$D$46</f>
        <v>114.98333333333333</v>
      </c>
      <c r="K7" s="39">
        <f>BL6_Iteration5!$D$46</f>
        <v>115.01666666666667</v>
      </c>
      <c r="L7" s="39">
        <f>BL5_Iteration5!$D$46</f>
        <v>115</v>
      </c>
      <c r="M7" s="44">
        <f>BL5_Iteration6!$D$46</f>
        <v>114.98333333333333</v>
      </c>
      <c r="N7" s="44">
        <f>BL6_Iteration6!$D$46</f>
        <v>114.98333333333333</v>
      </c>
    </row>
    <row r="8" spans="2:14" x14ac:dyDescent="0.25">
      <c r="B8" s="38" t="s">
        <v>71</v>
      </c>
      <c r="C8" s="39">
        <f>BL6_Iteration1!$E$46</f>
        <v>109</v>
      </c>
      <c r="D8" s="39">
        <f>BL5_Iteration1!$E$46</f>
        <v>109</v>
      </c>
      <c r="E8" s="44">
        <f>BL5_Iteration2!$E$46</f>
        <v>108.99999999999999</v>
      </c>
      <c r="F8" s="44">
        <f>BL6_Iteration2!$E$46</f>
        <v>109.01666666666669</v>
      </c>
      <c r="G8" s="39">
        <f>BL6_Iteration3!$E$46</f>
        <v>108.98333333333333</v>
      </c>
      <c r="H8" s="39">
        <f>BL5_Iteration3!$E$46</f>
        <v>109.05</v>
      </c>
      <c r="I8" s="44">
        <f>BL5_Iteration4!$E$46</f>
        <v>109.06666666666666</v>
      </c>
      <c r="J8" s="44">
        <f>BL6_Iteration4!$E$46</f>
        <v>109.08333333333333</v>
      </c>
      <c r="K8" s="39">
        <f>BL6_Iteration5!$E$46</f>
        <v>109.05</v>
      </c>
      <c r="L8" s="39">
        <f>BL5_Iteration5!$E$46</f>
        <v>108.98333333333333</v>
      </c>
      <c r="M8" s="44">
        <f>BL5_Iteration6!$E$46</f>
        <v>108.93333333333334</v>
      </c>
      <c r="N8" s="44">
        <f>BL6_Iteration6!$E$46</f>
        <v>109.01666666666667</v>
      </c>
    </row>
    <row r="9" spans="2:14" x14ac:dyDescent="0.25">
      <c r="B9" s="38" t="s">
        <v>72</v>
      </c>
      <c r="C9" s="39">
        <f>BL6_Iteration1!$F$46</f>
        <v>29.033333333333331</v>
      </c>
      <c r="D9" s="39">
        <f>BL5_Iteration1!$F$46</f>
        <v>29</v>
      </c>
      <c r="E9" s="44">
        <f>BL5_Iteration2!$F$46</f>
        <v>29.033333333333331</v>
      </c>
      <c r="F9" s="44">
        <f>BL6_Iteration2!$F$46</f>
        <v>29.016666666666666</v>
      </c>
      <c r="G9" s="39">
        <f>BL6_Iteration3!$F$46</f>
        <v>29</v>
      </c>
      <c r="H9" s="39">
        <f>BL5_Iteration3!$F$46</f>
        <v>29</v>
      </c>
      <c r="I9" s="44">
        <f>BL5_Iteration4!$F$46</f>
        <v>28.983333333333334</v>
      </c>
      <c r="J9" s="44">
        <f>BL6_Iteration4!$F$46</f>
        <v>29</v>
      </c>
      <c r="K9" s="39">
        <f>BL6_Iteration5!$F$46</f>
        <v>29</v>
      </c>
      <c r="L9" s="39">
        <f>BL5_Iteration5!$F$46</f>
        <v>29</v>
      </c>
      <c r="M9" s="44">
        <f>BL5_Iteration6!$F$46</f>
        <v>29</v>
      </c>
      <c r="N9" s="44">
        <f>BL6_Iteration6!$F$46</f>
        <v>29</v>
      </c>
    </row>
    <row r="10" spans="2:14" x14ac:dyDescent="0.25">
      <c r="B10" s="38" t="s">
        <v>73</v>
      </c>
      <c r="C10" s="39">
        <f>BL6_Iteration1!$G$46</f>
        <v>22</v>
      </c>
      <c r="D10" s="39">
        <f>BL5_Iteration1!$G$46</f>
        <v>22</v>
      </c>
      <c r="E10" s="44">
        <f>BL5_Iteration2!$G$46</f>
        <v>22</v>
      </c>
      <c r="F10" s="44">
        <f>BL6_Iteration2!$G$46</f>
        <v>22</v>
      </c>
      <c r="G10" s="39">
        <f>BL6_Iteration3!$G$46</f>
        <v>21.983333333333334</v>
      </c>
      <c r="H10" s="39">
        <f>BL5_Iteration3!$G$46</f>
        <v>22</v>
      </c>
      <c r="I10" s="44">
        <f>BL5_Iteration4!$G$46</f>
        <v>21.983333333333334</v>
      </c>
      <c r="J10" s="44">
        <f>BL6_Iteration4!$G$46</f>
        <v>22</v>
      </c>
      <c r="K10" s="39">
        <f>BL6_Iteration5!$G$46</f>
        <v>22</v>
      </c>
      <c r="L10" s="39">
        <f>BL5_Iteration5!$G$46</f>
        <v>22</v>
      </c>
      <c r="M10" s="44">
        <f>BL5_Iteration6!$G$46</f>
        <v>22</v>
      </c>
      <c r="N10" s="44">
        <f>BL6_Iteration6!$G$46</f>
        <v>22.016666666666666</v>
      </c>
    </row>
    <row r="11" spans="2:14" x14ac:dyDescent="0.25">
      <c r="B11" s="38" t="s">
        <v>74</v>
      </c>
      <c r="C11" s="39">
        <f>BL6_Iteration1!$P$46</f>
        <v>26.016666666666666</v>
      </c>
      <c r="D11" s="39">
        <f>BL5_Iteration1!$P$46</f>
        <v>26.033333333333331</v>
      </c>
      <c r="E11" s="44">
        <f>BL5_Iteration2!$P$46</f>
        <v>25.983333333333334</v>
      </c>
      <c r="F11" s="44">
        <f>BL6_Iteration2!$P$46</f>
        <v>25.966666666666669</v>
      </c>
      <c r="G11" s="39">
        <f>BL6_Iteration3!$P$46</f>
        <v>25.95</v>
      </c>
      <c r="H11" s="39">
        <f>BL5_Iteration3!$P$46</f>
        <v>26</v>
      </c>
      <c r="I11" s="44">
        <f>BL5_Iteration4!$P$46</f>
        <v>25.983333333333334</v>
      </c>
      <c r="J11" s="44">
        <f>BL6_Iteration4!$P$46</f>
        <v>26</v>
      </c>
      <c r="K11" s="39">
        <f>BL6_Iteration5!$P$46</f>
        <v>25.950000000000003</v>
      </c>
      <c r="L11" s="39">
        <f>BL5_Iteration5!$P$46</f>
        <v>26</v>
      </c>
      <c r="M11" s="44">
        <f>BL5_Iteration6!$P$46</f>
        <v>26</v>
      </c>
      <c r="N11" s="44">
        <f>BL6_Iteration6!$P$46</f>
        <v>26.016666666666666</v>
      </c>
    </row>
    <row r="12" spans="2:14" x14ac:dyDescent="0.25">
      <c r="B12" s="38" t="s">
        <v>75</v>
      </c>
      <c r="C12" s="40">
        <f>BL6_Iteration1!$H$46</f>
        <v>103.99833333333333</v>
      </c>
      <c r="D12" s="40">
        <f>BL5_Iteration1!$H$46</f>
        <v>104</v>
      </c>
      <c r="E12" s="44">
        <f>BL5_Iteration2!$H$46</f>
        <v>104.00333333333333</v>
      </c>
      <c r="F12" s="44">
        <f>BL6_Iteration2!$H$46</f>
        <v>103.99833333333333</v>
      </c>
      <c r="G12" s="40">
        <f>BL6_Iteration3!$H$46</f>
        <v>104</v>
      </c>
      <c r="H12" s="40">
        <f>BL5_Iteration3!$H$46</f>
        <v>104.00166666666667</v>
      </c>
      <c r="I12" s="44">
        <f>BL5_Iteration4!$H$46</f>
        <v>103.99833333333333</v>
      </c>
      <c r="J12" s="44">
        <f>BL6_Iteration4!$H$46</f>
        <v>104</v>
      </c>
      <c r="K12" s="40">
        <f>BL6_Iteration5!$H$46</f>
        <v>103.99666666666667</v>
      </c>
      <c r="L12" s="40">
        <f>BL5_Iteration5!$H$46</f>
        <v>104</v>
      </c>
      <c r="M12" s="44">
        <f>BL5_Iteration6!$H$46</f>
        <v>104</v>
      </c>
      <c r="N12" s="44">
        <f>BL6_Iteration6!$H$46</f>
        <v>104.00166666666667</v>
      </c>
    </row>
    <row r="13" spans="2:14" x14ac:dyDescent="0.25">
      <c r="B13" s="38" t="s">
        <v>76</v>
      </c>
      <c r="C13" s="41">
        <f>BL6_Iteration1!$I$46</f>
        <v>1.0301666666666667</v>
      </c>
      <c r="D13" s="41">
        <f>BL5_Iteration1!$I$46</f>
        <v>1.0243333333333331</v>
      </c>
      <c r="E13" s="44">
        <f>BL5_Iteration2!$I$46</f>
        <v>1.0206666666666666</v>
      </c>
      <c r="F13" s="44">
        <f>BL6_Iteration2!$I$46</f>
        <v>1.0195000000000001</v>
      </c>
      <c r="G13" s="41">
        <f>BL6_Iteration3!$I$46</f>
        <v>1.0195000000000001</v>
      </c>
      <c r="H13" s="41">
        <f>BL5_Iteration3!$I$46</f>
        <v>1.0163333333333333</v>
      </c>
      <c r="I13" s="44">
        <f>BL5_Iteration4!$I$46</f>
        <v>1.0121666666666667</v>
      </c>
      <c r="J13" s="44">
        <f>BL6_Iteration4!$I$46</f>
        <v>1.0171666666666666</v>
      </c>
      <c r="K13" s="41">
        <f>BL6_Iteration5!$I$46</f>
        <v>1.014</v>
      </c>
      <c r="L13" s="41">
        <f>BL5_Iteration5!$I$46</f>
        <v>1.0156666666666667</v>
      </c>
      <c r="M13" s="44">
        <f>BL5_Iteration6!$I$46</f>
        <v>1.0108333333333333</v>
      </c>
      <c r="N13" s="44">
        <f>BL6_Iteration6!$I$46</f>
        <v>1.0151666666666668</v>
      </c>
    </row>
    <row r="14" spans="2:14" x14ac:dyDescent="0.25">
      <c r="B14" s="38" t="s">
        <v>77</v>
      </c>
      <c r="C14" s="40">
        <f>BL6_Iteration1!$J$46</f>
        <v>14.480000000000002</v>
      </c>
      <c r="D14" s="40">
        <f>BL5_Iteration1!$J$46</f>
        <v>14.485000000000001</v>
      </c>
      <c r="E14" s="44">
        <f>BL5_Iteration2!$J$46</f>
        <v>14.486666666666665</v>
      </c>
      <c r="F14" s="44">
        <f>BL6_Iteration2!$J$46</f>
        <v>14.485000000000001</v>
      </c>
      <c r="G14" s="40">
        <f>BL6_Iteration3!$J$46</f>
        <v>14.488333333333332</v>
      </c>
      <c r="H14" s="40">
        <f>BL5_Iteration3!$J$46</f>
        <v>14.488333333333335</v>
      </c>
      <c r="I14" s="44">
        <f>BL5_Iteration4!$J$46</f>
        <v>14.49</v>
      </c>
      <c r="J14" s="44">
        <f>BL6_Iteration4!$J$46</f>
        <v>14.485000000000001</v>
      </c>
      <c r="K14" s="40">
        <f>BL6_Iteration5!$J$46</f>
        <v>14.483333333333334</v>
      </c>
      <c r="L14" s="40">
        <f>BL5_Iteration5!$J$46</f>
        <v>14.488333333333332</v>
      </c>
      <c r="M14" s="44">
        <f>BL5_Iteration6!$J$46</f>
        <v>14.481666666666667</v>
      </c>
      <c r="N14" s="44">
        <f>BL6_Iteration6!$J$46</f>
        <v>14.49</v>
      </c>
    </row>
    <row r="15" spans="2:14" x14ac:dyDescent="0.25">
      <c r="B15" s="38" t="s">
        <v>11</v>
      </c>
      <c r="C15" s="40">
        <f>BL6_Iteration1!$K$46</f>
        <v>0</v>
      </c>
      <c r="D15" s="40">
        <f>BL5_Iteration1!$K$46</f>
        <v>9.9999999999997868E-3</v>
      </c>
      <c r="E15" s="44">
        <f>BL5_Iteration2!$K$46</f>
        <v>9.9999999999997868E-3</v>
      </c>
      <c r="F15" s="44">
        <f>BL6_Iteration2!$K$46</f>
        <v>9.9999999999997868E-3</v>
      </c>
      <c r="G15" s="40">
        <f>BL6_Iteration3!$K$46</f>
        <v>9.9999999999997868E-3</v>
      </c>
      <c r="H15" s="40">
        <f>BL5_Iteration3!$K$46</f>
        <v>9.9999999999997868E-3</v>
      </c>
      <c r="I15" s="44">
        <f>BL5_Iteration4!$K$46</f>
        <v>0</v>
      </c>
      <c r="J15" s="44">
        <f>BL6_Iteration4!$K$46</f>
        <v>9.9999999999997868E-3</v>
      </c>
      <c r="K15" s="40">
        <f>BL6_Iteration5!$K$46</f>
        <v>9.9999999999997868E-3</v>
      </c>
      <c r="L15" s="40">
        <f>BL5_Iteration5!$K$46</f>
        <v>9.9999999999997868E-3</v>
      </c>
      <c r="M15" s="44">
        <f>BL5_Iteration6!$K$46</f>
        <v>9.9999999999997868E-3</v>
      </c>
      <c r="N15" s="44">
        <f>BL6_Iteration6!$K$46</f>
        <v>0</v>
      </c>
    </row>
    <row r="16" spans="2:14" x14ac:dyDescent="0.25">
      <c r="B16" s="38" t="s">
        <v>78</v>
      </c>
      <c r="C16" s="42">
        <f>BL6_Iteration1!$L$46</f>
        <v>0.70765</v>
      </c>
      <c r="D16" s="42">
        <f>BL5_Iteration1!$L$46</f>
        <v>0.70383333333333342</v>
      </c>
      <c r="E16" s="44">
        <f>BL5_Iteration2!$L$46</f>
        <v>0.70178333333333331</v>
      </c>
      <c r="F16" s="44">
        <f>BL6_Iteration2!$L$46</f>
        <v>0.70018333333333327</v>
      </c>
      <c r="G16" s="42">
        <f>BL6_Iteration3!$L$46</f>
        <v>0.70063333333333322</v>
      </c>
      <c r="H16" s="42">
        <f>BL5_Iteration3!$L$46</f>
        <v>0.69794999999999996</v>
      </c>
      <c r="I16" s="44">
        <f>BL5_Iteration4!$L$46</f>
        <v>0.69548333333333323</v>
      </c>
      <c r="J16" s="44">
        <f>BL6_Iteration4!$L$46</f>
        <v>0.69873333333333332</v>
      </c>
      <c r="K16" s="42">
        <f>BL6_Iteration5!$L$46</f>
        <v>0.69620000000000004</v>
      </c>
      <c r="L16" s="42">
        <f>BL5_Iteration5!$L$46</f>
        <v>0.69691666666666663</v>
      </c>
      <c r="M16" s="44">
        <f>BL5_Iteration6!$L$46</f>
        <v>0.69485000000000008</v>
      </c>
      <c r="N16" s="44">
        <f>BL6_Iteration6!$L$46</f>
        <v>0.6976</v>
      </c>
    </row>
    <row r="17" spans="2:14" x14ac:dyDescent="0.25">
      <c r="B17" s="38" t="s">
        <v>79</v>
      </c>
      <c r="C17" s="43">
        <f>BL6_Iteration1!$L$47</f>
        <v>3.3037857073363605E-3</v>
      </c>
      <c r="D17" s="43">
        <f>BL5_Iteration1!$L$47</f>
        <v>4.7609522856950669E-4</v>
      </c>
      <c r="E17" s="44">
        <f>BL5_Iteration2!$L$47</f>
        <v>2.1198270369694582E-3</v>
      </c>
      <c r="F17" s="44">
        <f>BL6_Iteration2!$L$47</f>
        <v>1.3422617727800613E-3</v>
      </c>
      <c r="G17" s="43">
        <f>BL6_Iteration3!$L$47</f>
        <v>1.6669333120034116E-3</v>
      </c>
      <c r="H17" s="43">
        <f>BL5_Iteration3!$L$47</f>
        <v>2.6021145247663306E-3</v>
      </c>
      <c r="I17" s="44">
        <f>BL5_Iteration4!$L$47</f>
        <v>1.7566065770873824E-3</v>
      </c>
      <c r="J17" s="44">
        <f>BL6_Iteration4!$L$47</f>
        <v>1.6681326885672765E-3</v>
      </c>
      <c r="K17" s="43">
        <f>BL6_Iteration5!$L$47</f>
        <v>1.2853015210447913E-3</v>
      </c>
      <c r="L17" s="43">
        <f>BL5_Iteration5!$L$47</f>
        <v>1.7081178725915631E-3</v>
      </c>
      <c r="M17" s="44">
        <f>BL5_Iteration6!$L$47</f>
        <v>1.5846135175493171E-3</v>
      </c>
      <c r="N17" s="44">
        <f>BL6_Iteration6!$L$47</f>
        <v>1.5479018056711667E-3</v>
      </c>
    </row>
    <row r="18" spans="2:14" x14ac:dyDescent="0.25">
      <c r="B18" s="38" t="s">
        <v>93</v>
      </c>
      <c r="C18" s="73">
        <f>BL6_Iteration1!$L$48</f>
        <v>4.6686719527115955E-3</v>
      </c>
      <c r="D18" s="73">
        <f>BL5_Iteration1!$L$48</f>
        <v>6.7643177158821684E-4</v>
      </c>
      <c r="E18" s="44">
        <f>BL5_Iteration2!$L$48</f>
        <v>3.02062892673825E-3</v>
      </c>
      <c r="F18" s="44">
        <f>BL6_Iteration2!$L$48</f>
        <v>1.9170147429674058E-3</v>
      </c>
      <c r="G18" s="73">
        <f>BL6_Iteration3!$L$48</f>
        <v>2.3791807107903496E-3</v>
      </c>
      <c r="H18" s="73">
        <f>BL5_Iteration3!$L$48</f>
        <v>3.7282248366879156E-3</v>
      </c>
      <c r="I18" s="44">
        <f>BL5_Iteration4!$L$48</f>
        <v>2.5257349714884842E-3</v>
      </c>
      <c r="J18" s="44">
        <f>BL6_Iteration4!$L$48</f>
        <v>2.3873666948296107E-3</v>
      </c>
      <c r="K18" s="73">
        <f>BL6_Iteration5!$L$48</f>
        <v>1.8461670799264454E-3</v>
      </c>
      <c r="L18" s="73">
        <f>BL5_Iteration5!$L$48</f>
        <v>2.4509643036109961E-3</v>
      </c>
      <c r="M18" s="44">
        <f>BL5_Iteration6!$L$48</f>
        <v>2.280511646469478E-3</v>
      </c>
      <c r="N18" s="44">
        <f>BL6_Iteration6!$L$48</f>
        <v>2.218895937028622E-3</v>
      </c>
    </row>
    <row r="20" spans="2:14" x14ac:dyDescent="0.25">
      <c r="B20" s="38" t="s">
        <v>134</v>
      </c>
      <c r="C20" s="51">
        <f>BL6_Iteration1!$G$81</f>
        <v>8.9885999999999994E-2</v>
      </c>
      <c r="D20" s="51">
        <f>BL5_Iteration1!$G$81</f>
        <v>8.9399999999999993E-2</v>
      </c>
      <c r="E20" s="52">
        <f>BL5_Iteration2!$G$81</f>
        <v>8.9139999999999997E-2</v>
      </c>
      <c r="F20" s="52">
        <f>BL6_Iteration2!$G$81</f>
        <v>8.8937000000000002E-2</v>
      </c>
      <c r="G20" s="51">
        <f>BL6_Iteration3!$G$81</f>
        <v>8.8994000000000004E-2</v>
      </c>
      <c r="H20" s="51">
        <f>BL5_Iteration3!$G$81</f>
        <v>8.8653999999999997E-2</v>
      </c>
      <c r="I20" s="52">
        <f>BL5_Iteration4!$G$81</f>
        <v>8.8340000000000002E-2</v>
      </c>
      <c r="J20" s="52">
        <f>BL6_Iteration4!$G$81</f>
        <v>8.8752999999999999E-2</v>
      </c>
      <c r="K20" s="51">
        <f>BL6_Iteration5!$G$81</f>
        <v>8.8430999999999996E-2</v>
      </c>
      <c r="L20" s="51">
        <f>BL5_Iteration5!$G$81</f>
        <v>8.8523000000000004E-2</v>
      </c>
      <c r="M20" s="52">
        <f>BL5_Iteration6!$G$81</f>
        <v>8.8260000000000005E-2</v>
      </c>
      <c r="N20" s="52">
        <f>BL6_Iteration6!$G$81</f>
        <v>8.8608999999999993E-2</v>
      </c>
    </row>
    <row r="21" spans="2:14" x14ac:dyDescent="0.25">
      <c r="B21" s="38" t="s">
        <v>135</v>
      </c>
      <c r="C21" s="51">
        <f>BL6_Iteration1!$I$81</f>
        <v>0.51658499999999996</v>
      </c>
      <c r="D21" s="51">
        <f>BL5_Iteration1!$I$81</f>
        <v>0.51379600000000003</v>
      </c>
      <c r="E21" s="52">
        <f>BL5_Iteration2!$I$81</f>
        <v>0.51229899999999995</v>
      </c>
      <c r="F21" s="52">
        <f>BL6_Iteration2!$I$81</f>
        <v>0.511131</v>
      </c>
      <c r="G21" s="51">
        <f>BL6_Iteration3!$I$81</f>
        <v>0.51146000000000003</v>
      </c>
      <c r="H21" s="51">
        <f>BL5_Iteration3!$I$81</f>
        <v>0.50950399999999996</v>
      </c>
      <c r="I21" s="52">
        <f>BL5_Iteration4!$I$81</f>
        <v>0.50770000000000004</v>
      </c>
      <c r="J21" s="52">
        <f>BL6_Iteration4!$I$81</f>
        <v>0.510073</v>
      </c>
      <c r="K21" s="51">
        <f>BL6_Iteration5!$I$81</f>
        <v>0.50822599999999996</v>
      </c>
      <c r="L21" s="51">
        <f>BL5_Iteration5!$I$81</f>
        <v>0.50875199999999998</v>
      </c>
      <c r="M21" s="52">
        <f>BL5_Iteration6!$I$81</f>
        <v>0.50724100000000005</v>
      </c>
      <c r="N21" s="52">
        <f>BL6_Iteration6!$I$81</f>
        <v>0.50924800000000003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CB875-E24D-4918-B659-8DA99039B82D}">
  <dimension ref="B1:N21"/>
  <sheetViews>
    <sheetView workbookViewId="0">
      <selection activeCell="C20" sqref="C20:N21"/>
    </sheetView>
  </sheetViews>
  <sheetFormatPr defaultRowHeight="15" x14ac:dyDescent="0.25"/>
  <cols>
    <col min="2" max="2" width="33.140625" customWidth="1"/>
  </cols>
  <sheetData>
    <row r="1" spans="2:14" ht="15.75" thickBot="1" x14ac:dyDescent="0.3"/>
    <row r="2" spans="2:14" x14ac:dyDescent="0.25">
      <c r="C2" s="36" t="s">
        <v>94</v>
      </c>
      <c r="D2" s="36" t="s">
        <v>95</v>
      </c>
      <c r="E2" s="36" t="s">
        <v>96</v>
      </c>
      <c r="F2" s="36" t="s">
        <v>97</v>
      </c>
      <c r="G2" s="36" t="s">
        <v>98</v>
      </c>
      <c r="H2" s="36" t="s">
        <v>99</v>
      </c>
      <c r="I2" s="36" t="s">
        <v>100</v>
      </c>
      <c r="J2" s="36" t="s">
        <v>101</v>
      </c>
      <c r="K2" s="36" t="s">
        <v>102</v>
      </c>
      <c r="L2" s="36" t="s">
        <v>103</v>
      </c>
      <c r="M2" s="36" t="s">
        <v>104</v>
      </c>
      <c r="N2" s="36" t="s">
        <v>105</v>
      </c>
    </row>
    <row r="3" spans="2:14" x14ac:dyDescent="0.25">
      <c r="C3" s="37" t="s">
        <v>106</v>
      </c>
      <c r="D3" s="37" t="s">
        <v>133</v>
      </c>
      <c r="E3" s="37" t="s">
        <v>133</v>
      </c>
      <c r="F3" s="37" t="s">
        <v>106</v>
      </c>
      <c r="G3" s="37" t="s">
        <v>106</v>
      </c>
      <c r="H3" s="37" t="s">
        <v>133</v>
      </c>
      <c r="I3" s="37" t="s">
        <v>133</v>
      </c>
      <c r="J3" s="37" t="s">
        <v>106</v>
      </c>
      <c r="K3" s="37" t="s">
        <v>106</v>
      </c>
      <c r="L3" s="37" t="s">
        <v>133</v>
      </c>
      <c r="M3" s="37" t="s">
        <v>133</v>
      </c>
      <c r="N3" s="37" t="s">
        <v>106</v>
      </c>
    </row>
    <row r="4" spans="2:14" x14ac:dyDescent="0.25">
      <c r="C4" s="38" t="s">
        <v>81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86</v>
      </c>
      <c r="I4" s="38" t="s">
        <v>87</v>
      </c>
      <c r="J4" s="38" t="s">
        <v>88</v>
      </c>
      <c r="K4" s="38" t="s">
        <v>89</v>
      </c>
      <c r="L4" s="38" t="s">
        <v>90</v>
      </c>
      <c r="M4" s="38" t="s">
        <v>91</v>
      </c>
      <c r="N4" s="38" t="s">
        <v>92</v>
      </c>
    </row>
    <row r="5" spans="2:14" x14ac:dyDescent="0.25">
      <c r="B5" s="38" t="s">
        <v>68</v>
      </c>
      <c r="C5" s="39">
        <f>BL6_Iteration1!$B$58</f>
        <v>695</v>
      </c>
      <c r="D5" s="39">
        <f>BL5_Iteration1!$B$58</f>
        <v>695</v>
      </c>
      <c r="E5" s="44">
        <f>BL5_Iteration2!$B$58</f>
        <v>695.16666666666663</v>
      </c>
      <c r="F5" s="44">
        <f>BL6_Iteration2!$B$58</f>
        <v>695</v>
      </c>
      <c r="G5" s="39">
        <f>BL6_Iteration3!$B$58</f>
        <v>695.16666666666663</v>
      </c>
      <c r="H5" s="39">
        <f>BL5_Iteration3!$B$58</f>
        <v>695</v>
      </c>
      <c r="I5" s="44">
        <f>BL5_Iteration4!$B$58</f>
        <v>695.33333333333337</v>
      </c>
      <c r="J5" s="44">
        <f>BL6_Iteration4!$B$58</f>
        <v>695</v>
      </c>
      <c r="K5" s="39">
        <f>BL6_Iteration5!$B$58</f>
        <v>695</v>
      </c>
      <c r="L5" s="39">
        <f>BL5_Iteration5!$B$58</f>
        <v>695</v>
      </c>
      <c r="M5" s="44">
        <f>BL5_Iteration6!$B$58</f>
        <v>695</v>
      </c>
      <c r="N5" s="44">
        <f>BL6_Iteration6!$B$58</f>
        <v>695</v>
      </c>
    </row>
    <row r="6" spans="2:14" x14ac:dyDescent="0.25">
      <c r="B6" s="38" t="s">
        <v>69</v>
      </c>
      <c r="C6" s="40">
        <f>BL6_Iteration1!$C$58</f>
        <v>20</v>
      </c>
      <c r="D6" s="40">
        <f>BL5_Iteration1!$C$58</f>
        <v>20</v>
      </c>
      <c r="E6" s="44">
        <f>BL5_Iteration2!$C$58</f>
        <v>20</v>
      </c>
      <c r="F6" s="44">
        <f>BL6_Iteration2!$C$58</f>
        <v>20</v>
      </c>
      <c r="G6" s="40">
        <f>BL6_Iteration3!$C$58</f>
        <v>20</v>
      </c>
      <c r="H6" s="40">
        <f>BL5_Iteration3!$C$58</f>
        <v>20</v>
      </c>
      <c r="I6" s="44">
        <f>BL5_Iteration4!$C$58</f>
        <v>20</v>
      </c>
      <c r="J6" s="44">
        <f>BL6_Iteration4!$C$58</f>
        <v>20</v>
      </c>
      <c r="K6" s="40">
        <f>BL6_Iteration5!$C$58</f>
        <v>20</v>
      </c>
      <c r="L6" s="40">
        <f>BL5_Iteration5!$C$58</f>
        <v>20</v>
      </c>
      <c r="M6" s="44">
        <f>BL5_Iteration6!$C$58</f>
        <v>20</v>
      </c>
      <c r="N6" s="44">
        <f>BL6_Iteration6!$C$58</f>
        <v>20</v>
      </c>
    </row>
    <row r="7" spans="2:14" x14ac:dyDescent="0.25">
      <c r="B7" s="38" t="s">
        <v>70</v>
      </c>
      <c r="C7" s="39">
        <f>BL6_Iteration1!$D$58</f>
        <v>35</v>
      </c>
      <c r="D7" s="39">
        <f>BL5_Iteration1!$D$58</f>
        <v>35.016666666666666</v>
      </c>
      <c r="E7" s="44">
        <f>BL5_Iteration2!$D$58</f>
        <v>34.983333333333334</v>
      </c>
      <c r="F7" s="44">
        <f>BL6_Iteration2!$D$58</f>
        <v>35.000000000000007</v>
      </c>
      <c r="G7" s="39">
        <f>BL6_Iteration3!$D$58</f>
        <v>34.966666666666669</v>
      </c>
      <c r="H7" s="39">
        <f>BL5_Iteration3!$D$58</f>
        <v>35.016666666666666</v>
      </c>
      <c r="I7" s="44">
        <f>BL5_Iteration4!$D$58</f>
        <v>34.983333333333334</v>
      </c>
      <c r="J7" s="44">
        <f>BL6_Iteration4!$D$58</f>
        <v>35</v>
      </c>
      <c r="K7" s="39">
        <f>BL6_Iteration5!$D$58</f>
        <v>35</v>
      </c>
      <c r="L7" s="39">
        <f>BL5_Iteration5!$D$58</f>
        <v>35.016666666666666</v>
      </c>
      <c r="M7" s="44">
        <f>BL5_Iteration6!$D$58</f>
        <v>34.983333333333334</v>
      </c>
      <c r="N7" s="44">
        <f>BL6_Iteration6!$D$58</f>
        <v>35</v>
      </c>
    </row>
    <row r="8" spans="2:14" x14ac:dyDescent="0.25">
      <c r="B8" s="38" t="s">
        <v>71</v>
      </c>
      <c r="C8" s="39">
        <f>BL6_Iteration1!$E$58</f>
        <v>34.983333333333334</v>
      </c>
      <c r="D8" s="39">
        <f>BL5_Iteration1!$E$58</f>
        <v>35</v>
      </c>
      <c r="E8" s="44">
        <f>BL5_Iteration2!$E$58</f>
        <v>34.866666666666667</v>
      </c>
      <c r="F8" s="44">
        <f>BL6_Iteration2!$E$58</f>
        <v>34.916666666666664</v>
      </c>
      <c r="G8" s="39">
        <f>BL6_Iteration3!$E$58</f>
        <v>35.06666666666667</v>
      </c>
      <c r="H8" s="39">
        <f>BL5_Iteration3!$E$58</f>
        <v>34.93333333333333</v>
      </c>
      <c r="I8" s="44">
        <f>BL5_Iteration4!$E$58</f>
        <v>34.883333333333333</v>
      </c>
      <c r="J8" s="44">
        <f>BL6_Iteration4!$E$58</f>
        <v>35.06666666666667</v>
      </c>
      <c r="K8" s="39">
        <f>BL6_Iteration5!$E$58</f>
        <v>34.983333333333334</v>
      </c>
      <c r="L8" s="39">
        <f>BL5_Iteration5!$E$58</f>
        <v>35.066666666666663</v>
      </c>
      <c r="M8" s="44">
        <f>BL5_Iteration6!$E$58</f>
        <v>35.033333333333331</v>
      </c>
      <c r="N8" s="44">
        <f>BL6_Iteration6!$E$58</f>
        <v>34.9</v>
      </c>
    </row>
    <row r="9" spans="2:14" x14ac:dyDescent="0.25">
      <c r="B9" s="38" t="s">
        <v>72</v>
      </c>
      <c r="C9" s="39">
        <f>BL6_Iteration1!$F$58</f>
        <v>29</v>
      </c>
      <c r="D9" s="39">
        <f>BL5_Iteration1!$F$58</f>
        <v>29.016666666666666</v>
      </c>
      <c r="E9" s="44">
        <f>BL5_Iteration2!$F$58</f>
        <v>29</v>
      </c>
      <c r="F9" s="44">
        <f>BL6_Iteration2!$F$58</f>
        <v>29</v>
      </c>
      <c r="G9" s="39">
        <f>BL6_Iteration3!$F$58</f>
        <v>29</v>
      </c>
      <c r="H9" s="39">
        <f>BL5_Iteration3!$F$58</f>
        <v>29</v>
      </c>
      <c r="I9" s="44">
        <f>BL5_Iteration4!$F$58</f>
        <v>28.983333333333334</v>
      </c>
      <c r="J9" s="44">
        <f>BL6_Iteration4!$F$58</f>
        <v>29</v>
      </c>
      <c r="K9" s="39">
        <f>BL6_Iteration5!$F$58</f>
        <v>29</v>
      </c>
      <c r="L9" s="39">
        <f>BL5_Iteration5!$F$58</f>
        <v>29</v>
      </c>
      <c r="M9" s="44">
        <f>BL5_Iteration6!$F$58</f>
        <v>29</v>
      </c>
      <c r="N9" s="44">
        <f>BL6_Iteration6!$F$58</f>
        <v>29</v>
      </c>
    </row>
    <row r="10" spans="2:14" x14ac:dyDescent="0.25">
      <c r="B10" s="38" t="s">
        <v>73</v>
      </c>
      <c r="C10" s="39">
        <f>BL6_Iteration1!$G$58</f>
        <v>22</v>
      </c>
      <c r="D10" s="39">
        <f>BL5_Iteration1!$G$58</f>
        <v>22</v>
      </c>
      <c r="E10" s="44">
        <f>BL5_Iteration2!$G$58</f>
        <v>22</v>
      </c>
      <c r="F10" s="44">
        <f>BL6_Iteration2!$G$58</f>
        <v>22</v>
      </c>
      <c r="G10" s="39">
        <f>BL6_Iteration3!$G$58</f>
        <v>22</v>
      </c>
      <c r="H10" s="39">
        <f>BL5_Iteration3!$G$58</f>
        <v>22</v>
      </c>
      <c r="I10" s="44">
        <f>BL5_Iteration4!$G$58</f>
        <v>22</v>
      </c>
      <c r="J10" s="44">
        <f>BL6_Iteration4!$G$58</f>
        <v>22</v>
      </c>
      <c r="K10" s="39">
        <f>BL6_Iteration5!$G$58</f>
        <v>22</v>
      </c>
      <c r="L10" s="39">
        <f>BL5_Iteration5!$G$58</f>
        <v>22</v>
      </c>
      <c r="M10" s="44">
        <f>BL5_Iteration6!$G$58</f>
        <v>22</v>
      </c>
      <c r="N10" s="44">
        <f>BL6_Iteration6!$G$58</f>
        <v>22</v>
      </c>
    </row>
    <row r="11" spans="2:14" x14ac:dyDescent="0.25">
      <c r="B11" s="38" t="s">
        <v>74</v>
      </c>
      <c r="C11" s="39">
        <f>BL6_Iteration1!$P$58</f>
        <v>26.016666666666666</v>
      </c>
      <c r="D11" s="39">
        <f>BL5_Iteration1!$P$58</f>
        <v>25.966666666666669</v>
      </c>
      <c r="E11" s="44">
        <f>BL5_Iteration2!$P$58</f>
        <v>25.983333333333334</v>
      </c>
      <c r="F11" s="44">
        <f>BL6_Iteration2!$P$58</f>
        <v>26</v>
      </c>
      <c r="G11" s="39">
        <f>BL6_Iteration3!$P$58</f>
        <v>25.966666666666669</v>
      </c>
      <c r="H11" s="39">
        <f>BL5_Iteration3!$P$58</f>
        <v>25.983333333333334</v>
      </c>
      <c r="I11" s="44">
        <f>BL5_Iteration4!$P$58</f>
        <v>26.000000000000004</v>
      </c>
      <c r="J11" s="44">
        <f>BL6_Iteration4!$P$58</f>
        <v>26.016666666666666</v>
      </c>
      <c r="K11" s="39">
        <f>BL6_Iteration5!$P$58</f>
        <v>26</v>
      </c>
      <c r="L11" s="39">
        <f>BL5_Iteration5!$P$58</f>
        <v>26</v>
      </c>
      <c r="M11" s="44">
        <f>BL5_Iteration6!$P$58</f>
        <v>26</v>
      </c>
      <c r="N11" s="44">
        <f>BL6_Iteration6!$P$58</f>
        <v>26</v>
      </c>
    </row>
    <row r="12" spans="2:14" x14ac:dyDescent="0.25">
      <c r="B12" s="38" t="s">
        <v>75</v>
      </c>
      <c r="C12" s="40">
        <f>BL6_Iteration1!$H$58</f>
        <v>103.99833333333333</v>
      </c>
      <c r="D12" s="40">
        <f>BL5_Iteration1!$H$58</f>
        <v>103.99666666666667</v>
      </c>
      <c r="E12" s="44">
        <f>BL5_Iteration2!$H$58</f>
        <v>104.00333333333333</v>
      </c>
      <c r="F12" s="44">
        <f>BL6_Iteration2!$H$58</f>
        <v>104</v>
      </c>
      <c r="G12" s="40">
        <f>BL6_Iteration3!$H$58</f>
        <v>103.99833333333333</v>
      </c>
      <c r="H12" s="40">
        <f>BL5_Iteration3!$H$58</f>
        <v>103.99833333333333</v>
      </c>
      <c r="I12" s="44">
        <f>BL5_Iteration4!$H$58</f>
        <v>103.99666666666667</v>
      </c>
      <c r="J12" s="44">
        <f>BL6_Iteration4!$H$58</f>
        <v>104</v>
      </c>
      <c r="K12" s="40">
        <f>BL6_Iteration5!$H$58</f>
        <v>104</v>
      </c>
      <c r="L12" s="40">
        <f>BL5_Iteration5!$H$58</f>
        <v>104.00166666666667</v>
      </c>
      <c r="M12" s="44">
        <f>BL5_Iteration6!$H$58</f>
        <v>104</v>
      </c>
      <c r="N12" s="44">
        <f>BL6_Iteration6!$H$58</f>
        <v>104.00166666666667</v>
      </c>
    </row>
    <row r="13" spans="2:14" x14ac:dyDescent="0.25">
      <c r="B13" s="38" t="s">
        <v>76</v>
      </c>
      <c r="C13" s="41">
        <f>BL6_Iteration1!$I$58</f>
        <v>1.2556666666666667</v>
      </c>
      <c r="D13" s="41">
        <f>BL5_Iteration1!$I$58</f>
        <v>1.2509999999999999</v>
      </c>
      <c r="E13" s="44">
        <f>BL5_Iteration2!$I$58</f>
        <v>1.2483333333333333</v>
      </c>
      <c r="F13" s="44">
        <f>BL6_Iteration2!$I$58</f>
        <v>1.2511666666666668</v>
      </c>
      <c r="G13" s="41">
        <f>BL6_Iteration3!$I$58</f>
        <v>1.2508333333333335</v>
      </c>
      <c r="H13" s="41">
        <f>BL5_Iteration3!$I$58</f>
        <v>1.252</v>
      </c>
      <c r="I13" s="44">
        <f>BL5_Iteration4!$I$58</f>
        <v>1.2393333333333334</v>
      </c>
      <c r="J13" s="44">
        <f>BL6_Iteration4!$I$58</f>
        <v>1.2458333333333333</v>
      </c>
      <c r="K13" s="41">
        <f>BL6_Iteration5!$I$58</f>
        <v>1.244</v>
      </c>
      <c r="L13" s="41">
        <f>BL5_Iteration5!$I$58</f>
        <v>1.2406666666666668</v>
      </c>
      <c r="M13" s="44">
        <f>BL5_Iteration6!$I$58</f>
        <v>1.2469999999999999</v>
      </c>
      <c r="N13" s="44">
        <f>BL6_Iteration6!$I$58</f>
        <v>1.2410000000000001</v>
      </c>
    </row>
    <row r="14" spans="2:14" x14ac:dyDescent="0.25">
      <c r="B14" s="38" t="s">
        <v>77</v>
      </c>
      <c r="C14" s="40">
        <f>BL6_Iteration1!$J$58</f>
        <v>14.49</v>
      </c>
      <c r="D14" s="40">
        <f>BL5_Iteration1!$J$58</f>
        <v>14.49</v>
      </c>
      <c r="E14" s="44">
        <f>BL5_Iteration2!$J$58</f>
        <v>14.496666666666668</v>
      </c>
      <c r="F14" s="44">
        <f>BL6_Iteration2!$J$58</f>
        <v>14.496666666666668</v>
      </c>
      <c r="G14" s="40">
        <f>BL6_Iteration3!$J$58</f>
        <v>14.49</v>
      </c>
      <c r="H14" s="40">
        <f>BL5_Iteration3!$J$58</f>
        <v>14.494999999999999</v>
      </c>
      <c r="I14" s="44">
        <f>BL5_Iteration4!$J$58</f>
        <v>14.49</v>
      </c>
      <c r="J14" s="44">
        <f>BL6_Iteration4!$J$58</f>
        <v>14.49</v>
      </c>
      <c r="K14" s="40">
        <f>BL6_Iteration5!$J$58</f>
        <v>14.494999999999999</v>
      </c>
      <c r="L14" s="40">
        <f>BL5_Iteration5!$J$58</f>
        <v>14.498333333333333</v>
      </c>
      <c r="M14" s="44">
        <f>BL5_Iteration6!$J$58</f>
        <v>14.498333333333335</v>
      </c>
      <c r="N14" s="44">
        <f>BL6_Iteration6!$J$58</f>
        <v>14.494999999999999</v>
      </c>
    </row>
    <row r="15" spans="2:14" x14ac:dyDescent="0.25">
      <c r="B15" s="38" t="s">
        <v>11</v>
      </c>
      <c r="C15" s="40">
        <f>BL6_Iteration1!$K$58</f>
        <v>0</v>
      </c>
      <c r="D15" s="40">
        <f>BL5_Iteration1!$K$58</f>
        <v>0</v>
      </c>
      <c r="E15" s="44">
        <f>BL5_Iteration2!$K$58</f>
        <v>9.9999999999997868E-3</v>
      </c>
      <c r="F15" s="44">
        <f>BL6_Iteration2!$K$58</f>
        <v>9.9999999999997868E-3</v>
      </c>
      <c r="G15" s="40">
        <f>BL6_Iteration3!$K$58</f>
        <v>0</v>
      </c>
      <c r="H15" s="40">
        <f>BL5_Iteration3!$K$58</f>
        <v>9.9999999999997868E-3</v>
      </c>
      <c r="I15" s="44">
        <f>BL5_Iteration4!$K$58</f>
        <v>0</v>
      </c>
      <c r="J15" s="44">
        <f>BL6_Iteration4!$K$58</f>
        <v>0</v>
      </c>
      <c r="K15" s="40">
        <f>BL6_Iteration5!$K$58</f>
        <v>9.9999999999997868E-3</v>
      </c>
      <c r="L15" s="40">
        <f>BL5_Iteration5!$K$58</f>
        <v>9.9999999999997868E-3</v>
      </c>
      <c r="M15" s="44">
        <f>BL5_Iteration6!$K$58</f>
        <v>9.9999999999997868E-3</v>
      </c>
      <c r="N15" s="44">
        <f>BL6_Iteration6!$K$58</f>
        <v>9.9999999999997868E-3</v>
      </c>
    </row>
    <row r="16" spans="2:14" x14ac:dyDescent="0.25">
      <c r="B16" s="38" t="s">
        <v>78</v>
      </c>
      <c r="C16" s="42">
        <f>BL6_Iteration1!$L$58</f>
        <v>0.86288333333333311</v>
      </c>
      <c r="D16" s="42">
        <f>BL5_Iteration1!$L$58</f>
        <v>0.8595166666666666</v>
      </c>
      <c r="E16" s="44">
        <f>BL5_Iteration2!$L$58</f>
        <v>0.8571833333333333</v>
      </c>
      <c r="F16" s="44">
        <f>BL6_Iteration2!$L$58</f>
        <v>0.8596166666666667</v>
      </c>
      <c r="G16" s="42">
        <f>BL6_Iteration3!$L$58</f>
        <v>0.85960000000000003</v>
      </c>
      <c r="H16" s="42">
        <f>BL5_Iteration3!$L$58</f>
        <v>0.86038333333333339</v>
      </c>
      <c r="I16" s="44">
        <f>BL5_Iteration4!$L$58</f>
        <v>0.85151666666666659</v>
      </c>
      <c r="J16" s="44">
        <f>BL6_Iteration4!$L$58</f>
        <v>0.85590000000000011</v>
      </c>
      <c r="K16" s="42">
        <f>BL6_Iteration5!$L$58</f>
        <v>0.85460000000000003</v>
      </c>
      <c r="L16" s="42">
        <f>BL5_Iteration5!$L$58</f>
        <v>0.85189999999999999</v>
      </c>
      <c r="M16" s="44">
        <f>BL5_Iteration6!$L$58</f>
        <v>0.85658333333333336</v>
      </c>
      <c r="N16" s="44">
        <f>BL6_Iteration6!$L$58</f>
        <v>0.85265000000000002</v>
      </c>
    </row>
    <row r="17" spans="2:14" x14ac:dyDescent="0.25">
      <c r="B17" s="38" t="s">
        <v>79</v>
      </c>
      <c r="C17" s="43">
        <f>BL6_Iteration1!$L$59</f>
        <v>1.5574551892965117E-3</v>
      </c>
      <c r="D17" s="43">
        <f>BL5_Iteration1!$L$59</f>
        <v>7.0261416628667177E-4</v>
      </c>
      <c r="E17" s="44">
        <f>BL5_Iteration2!$L$59</f>
        <v>2.2310685033558914E-3</v>
      </c>
      <c r="F17" s="44">
        <f>BL6_Iteration2!$L$59</f>
        <v>1.5025533823018221E-3</v>
      </c>
      <c r="G17" s="43">
        <f>BL6_Iteration3!$L$59</f>
        <v>2.2000000000000262E-3</v>
      </c>
      <c r="H17" s="43">
        <f>BL5_Iteration3!$L$59</f>
        <v>9.7860444852180747E-4</v>
      </c>
      <c r="I17" s="44">
        <f>BL5_Iteration4!$L$59</f>
        <v>1.3673575489485772E-3</v>
      </c>
      <c r="J17" s="44">
        <f>BL6_Iteration4!$L$59</f>
        <v>1.0954451150103392E-3</v>
      </c>
      <c r="K17" s="43">
        <f>BL6_Iteration5!$L$59</f>
        <v>2.5067907770693434E-3</v>
      </c>
      <c r="L17" s="43">
        <f>BL5_Iteration5!$L$59</f>
        <v>1.6346253393362143E-3</v>
      </c>
      <c r="M17" s="44">
        <f>BL5_Iteration6!$L$59</f>
        <v>1.871274075774789E-3</v>
      </c>
      <c r="N17" s="44">
        <f>BL6_Iteration6!$L$59</f>
        <v>1.9470490492023869E-3</v>
      </c>
    </row>
    <row r="18" spans="2:14" x14ac:dyDescent="0.25">
      <c r="B18" s="38" t="s">
        <v>93</v>
      </c>
      <c r="C18" s="73">
        <f>BL6_Iteration1!$L$60</f>
        <v>1.8049429501437184E-3</v>
      </c>
      <c r="D18" s="73">
        <f>BL5_Iteration1!$L$60</f>
        <v>8.1745263766846304E-4</v>
      </c>
      <c r="E18" s="44">
        <f>BL5_Iteration2!$L$60</f>
        <v>2.6027903443711668E-3</v>
      </c>
      <c r="F18" s="44">
        <f>BL6_Iteration2!$L$60</f>
        <v>1.7479342136632477E-3</v>
      </c>
      <c r="G18" s="73">
        <f>BL6_Iteration3!$L$60</f>
        <v>2.5593299208934691E-3</v>
      </c>
      <c r="H18" s="73">
        <f>BL5_Iteration3!$L$60</f>
        <v>1.1374051665209006E-3</v>
      </c>
      <c r="I18" s="44">
        <f>BL5_Iteration4!$L$60</f>
        <v>1.605790705543337E-3</v>
      </c>
      <c r="J18" s="44">
        <f>BL6_Iteration4!$L$60</f>
        <v>1.2798751197690608E-3</v>
      </c>
      <c r="K18" s="73">
        <f>BL6_Iteration5!$L$60</f>
        <v>2.9332913375489625E-3</v>
      </c>
      <c r="L18" s="73">
        <f>BL5_Iteration5!$L$60</f>
        <v>1.9187995531590731E-3</v>
      </c>
      <c r="M18" s="44">
        <f>BL5_Iteration6!$L$60</f>
        <v>2.1845791331158155E-3</v>
      </c>
      <c r="N18" s="44">
        <f>BL6_Iteration6!$L$60</f>
        <v>2.2835267099072152E-3</v>
      </c>
    </row>
    <row r="20" spans="2:14" x14ac:dyDescent="0.25">
      <c r="B20" s="38" t="s">
        <v>134</v>
      </c>
      <c r="C20" s="51">
        <f>BL6_Iteration1!$G$82</f>
        <v>6.9290000000000003E-3</v>
      </c>
      <c r="D20" s="51">
        <f>BL5_Iteration1!$G$82</f>
        <v>6.9020000000000001E-3</v>
      </c>
      <c r="E20" s="52">
        <f>BL5_Iteration2!$G$82</f>
        <v>6.8830000000000002E-3</v>
      </c>
      <c r="F20" s="52">
        <f>BL6_Iteration2!$G$82</f>
        <v>6.9030000000000003E-3</v>
      </c>
      <c r="G20" s="51">
        <f>BL6_Iteration3!$G$82</f>
        <v>6.9030000000000003E-3</v>
      </c>
      <c r="H20" s="51">
        <f>BL5_Iteration3!$G$82</f>
        <v>6.9090000000000002E-3</v>
      </c>
      <c r="I20" s="52">
        <f>BL5_Iteration4!$G$82</f>
        <v>6.8380000000000003E-3</v>
      </c>
      <c r="J20" s="52">
        <f>BL6_Iteration4!$G$82</f>
        <v>6.8729999999999998E-3</v>
      </c>
      <c r="K20" s="51">
        <f>BL6_Iteration5!$G$82</f>
        <v>6.862E-3</v>
      </c>
      <c r="L20" s="51">
        <f>BL5_Iteration5!$G$82</f>
        <v>6.8409999999999999E-3</v>
      </c>
      <c r="M20" s="52">
        <f>BL5_Iteration6!$G$82</f>
        <v>6.8780000000000004E-3</v>
      </c>
      <c r="N20" s="52">
        <f>BL6_Iteration6!$G$82</f>
        <v>6.8469999999999998E-3</v>
      </c>
    </row>
    <row r="21" spans="2:14" x14ac:dyDescent="0.25">
      <c r="B21" s="38" t="s">
        <v>135</v>
      </c>
      <c r="C21" s="51">
        <f>BL6_Iteration1!$I$82</f>
        <v>0.62990199999999996</v>
      </c>
      <c r="D21" s="51">
        <f>BL5_Iteration1!$I$82</f>
        <v>0.62744999999999995</v>
      </c>
      <c r="E21" s="52">
        <f>BL5_Iteration2!$I$82</f>
        <v>0.62574099999999999</v>
      </c>
      <c r="F21" s="52">
        <f>BL6_Iteration2!$I$82</f>
        <v>0.62752300000000005</v>
      </c>
      <c r="G21" s="51">
        <f>BL6_Iteration3!$I$82</f>
        <v>0.62750799999999995</v>
      </c>
      <c r="H21" s="51">
        <f>BL5_Iteration3!$I$82</f>
        <v>0.628077</v>
      </c>
      <c r="I21" s="52">
        <f>BL5_Iteration4!$I$82</f>
        <v>0.62161</v>
      </c>
      <c r="J21" s="52">
        <f>BL6_Iteration4!$I$82</f>
        <v>0.624807</v>
      </c>
      <c r="K21" s="51">
        <f>BL6_Iteration5!$I$82</f>
        <v>0.62385800000000002</v>
      </c>
      <c r="L21" s="51">
        <f>BL5_Iteration5!$I$82</f>
        <v>0.62188699999999997</v>
      </c>
      <c r="M21" s="52">
        <f>BL5_Iteration6!$I$82</f>
        <v>0.62530300000000005</v>
      </c>
      <c r="N21" s="52">
        <f>BL6_Iteration6!$I$82</f>
        <v>0.62243499999999996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0046D-A755-42FC-AB94-CF155B393B14}">
  <dimension ref="B1:N21"/>
  <sheetViews>
    <sheetView workbookViewId="0">
      <selection activeCell="N39" sqref="N39"/>
    </sheetView>
  </sheetViews>
  <sheetFormatPr defaultRowHeight="15" x14ac:dyDescent="0.25"/>
  <cols>
    <col min="2" max="2" width="33.140625" customWidth="1"/>
  </cols>
  <sheetData>
    <row r="1" spans="2:14" ht="15.75" thickBot="1" x14ac:dyDescent="0.3"/>
    <row r="2" spans="2:14" x14ac:dyDescent="0.25">
      <c r="C2" s="36" t="s">
        <v>94</v>
      </c>
      <c r="D2" s="36" t="s">
        <v>95</v>
      </c>
      <c r="E2" s="36" t="s">
        <v>96</v>
      </c>
      <c r="F2" s="36" t="s">
        <v>97</v>
      </c>
      <c r="G2" s="36" t="s">
        <v>98</v>
      </c>
      <c r="H2" s="36" t="s">
        <v>99</v>
      </c>
      <c r="I2" s="36" t="s">
        <v>100</v>
      </c>
      <c r="J2" s="36" t="s">
        <v>101</v>
      </c>
      <c r="K2" s="36" t="s">
        <v>102</v>
      </c>
      <c r="L2" s="36" t="s">
        <v>103</v>
      </c>
      <c r="M2" s="36" t="s">
        <v>104</v>
      </c>
      <c r="N2" s="36" t="s">
        <v>105</v>
      </c>
    </row>
    <row r="3" spans="2:14" x14ac:dyDescent="0.25">
      <c r="C3" s="37" t="s">
        <v>106</v>
      </c>
      <c r="D3" s="37" t="s">
        <v>133</v>
      </c>
      <c r="E3" s="37" t="s">
        <v>133</v>
      </c>
      <c r="F3" s="37" t="s">
        <v>106</v>
      </c>
      <c r="G3" s="37" t="s">
        <v>106</v>
      </c>
      <c r="H3" s="37" t="s">
        <v>133</v>
      </c>
      <c r="I3" s="37" t="s">
        <v>133</v>
      </c>
      <c r="J3" s="37" t="s">
        <v>106</v>
      </c>
      <c r="K3" s="37" t="s">
        <v>106</v>
      </c>
      <c r="L3" s="37" t="s">
        <v>133</v>
      </c>
      <c r="M3" s="37" t="s">
        <v>133</v>
      </c>
      <c r="N3" s="37" t="s">
        <v>106</v>
      </c>
    </row>
    <row r="4" spans="2:14" x14ac:dyDescent="0.25">
      <c r="C4" s="38" t="s">
        <v>81</v>
      </c>
      <c r="D4" s="38" t="s">
        <v>82</v>
      </c>
      <c r="E4" s="38" t="s">
        <v>83</v>
      </c>
      <c r="F4" s="38" t="s">
        <v>84</v>
      </c>
      <c r="G4" s="38" t="s">
        <v>85</v>
      </c>
      <c r="H4" s="38" t="s">
        <v>86</v>
      </c>
      <c r="I4" s="38" t="s">
        <v>87</v>
      </c>
      <c r="J4" s="38" t="s">
        <v>88</v>
      </c>
      <c r="K4" s="38" t="s">
        <v>89</v>
      </c>
      <c r="L4" s="38" t="s">
        <v>90</v>
      </c>
      <c r="M4" s="38" t="s">
        <v>91</v>
      </c>
      <c r="N4" s="38" t="s">
        <v>92</v>
      </c>
    </row>
    <row r="5" spans="2:14" x14ac:dyDescent="0.25">
      <c r="B5" s="38" t="s">
        <v>68</v>
      </c>
      <c r="C5" s="39">
        <f>BL6_Iteration1!$B$70</f>
        <v>695</v>
      </c>
      <c r="D5" s="39">
        <f>BL5_Iteration1!$B$70</f>
        <v>695</v>
      </c>
      <c r="E5" s="44">
        <f>BL5_Iteration2!$B$70</f>
        <v>695</v>
      </c>
      <c r="F5" s="44">
        <f>BL6_Iteration2!$B$70</f>
        <v>694.83333333333337</v>
      </c>
      <c r="G5" s="39">
        <f>BL6_Iteration3!$B$70</f>
        <v>695</v>
      </c>
      <c r="H5" s="39">
        <f>BL5_Iteration3!$B$70</f>
        <v>695</v>
      </c>
      <c r="I5" s="44">
        <f>BL5_Iteration4!$B$70</f>
        <v>695</v>
      </c>
      <c r="J5" s="44">
        <f>BL6_Iteration4!$B$70</f>
        <v>695</v>
      </c>
      <c r="K5" s="39">
        <f>BL6_Iteration5!$B$70</f>
        <v>695</v>
      </c>
      <c r="L5" s="39">
        <f>BL5_Iteration5!$B$70</f>
        <v>695</v>
      </c>
      <c r="M5" s="44">
        <f>BL5_Iteration6!$B$70</f>
        <v>695</v>
      </c>
      <c r="N5" s="44">
        <f>BL6_Iteration6!$B$70</f>
        <v>695</v>
      </c>
    </row>
    <row r="6" spans="2:14" x14ac:dyDescent="0.25">
      <c r="B6" s="38" t="s">
        <v>69</v>
      </c>
      <c r="C6" s="40">
        <f>BL6_Iteration1!$C$70</f>
        <v>40</v>
      </c>
      <c r="D6" s="40">
        <f>BL5_Iteration1!$C$70</f>
        <v>40</v>
      </c>
      <c r="E6" s="44">
        <f>BL5_Iteration2!$C$70</f>
        <v>40</v>
      </c>
      <c r="F6" s="44">
        <f>BL6_Iteration2!$C$70</f>
        <v>40</v>
      </c>
      <c r="G6" s="40">
        <f>BL6_Iteration3!$C$70</f>
        <v>40</v>
      </c>
      <c r="H6" s="40">
        <f>BL5_Iteration3!$C$70</f>
        <v>40</v>
      </c>
      <c r="I6" s="44">
        <f>BL5_Iteration4!$C$70</f>
        <v>40</v>
      </c>
      <c r="J6" s="44">
        <f>BL6_Iteration4!$C$70</f>
        <v>40</v>
      </c>
      <c r="K6" s="40">
        <f>BL6_Iteration5!$C$70</f>
        <v>40</v>
      </c>
      <c r="L6" s="40">
        <f>BL5_Iteration5!$C$70</f>
        <v>40</v>
      </c>
      <c r="M6" s="44">
        <f>BL5_Iteration6!$C$70</f>
        <v>40</v>
      </c>
      <c r="N6" s="44">
        <f>BL6_Iteration6!$C$70</f>
        <v>40</v>
      </c>
    </row>
    <row r="7" spans="2:14" x14ac:dyDescent="0.25">
      <c r="B7" s="38" t="s">
        <v>70</v>
      </c>
      <c r="C7" s="39">
        <f>BL6_Iteration1!$D$70</f>
        <v>114.98333333333333</v>
      </c>
      <c r="D7" s="39">
        <f>BL5_Iteration1!$D$70</f>
        <v>115.03333333333335</v>
      </c>
      <c r="E7" s="44">
        <f>BL5_Iteration2!$D$70</f>
        <v>115</v>
      </c>
      <c r="F7" s="44">
        <f>BL6_Iteration2!$D$70</f>
        <v>114.98333333333333</v>
      </c>
      <c r="G7" s="39">
        <f>BL6_Iteration3!$D$70</f>
        <v>115.05000000000001</v>
      </c>
      <c r="H7" s="39">
        <f>BL5_Iteration3!$D$70</f>
        <v>115.03333333333335</v>
      </c>
      <c r="I7" s="44">
        <f>BL5_Iteration4!$D$70</f>
        <v>115.01666666666667</v>
      </c>
      <c r="J7" s="44">
        <f>BL6_Iteration4!$D$70</f>
        <v>114.96666666666665</v>
      </c>
      <c r="K7" s="39">
        <f>BL6_Iteration5!$D$70</f>
        <v>114.98333333333333</v>
      </c>
      <c r="L7" s="39">
        <f>BL5_Iteration5!$D$70</f>
        <v>115</v>
      </c>
      <c r="M7" s="44">
        <f>BL5_Iteration6!$D$70</f>
        <v>115.01666666666667</v>
      </c>
      <c r="N7" s="44">
        <f>BL6_Iteration6!$D$70</f>
        <v>115</v>
      </c>
    </row>
    <row r="8" spans="2:14" x14ac:dyDescent="0.25">
      <c r="B8" s="38" t="s">
        <v>71</v>
      </c>
      <c r="C8" s="39">
        <f>BL6_Iteration1!$E$70</f>
        <v>109.00000000000001</v>
      </c>
      <c r="D8" s="39">
        <f>BL5_Iteration1!$E$70</f>
        <v>109</v>
      </c>
      <c r="E8" s="44">
        <f>BL5_Iteration2!$E$70</f>
        <v>109.05</v>
      </c>
      <c r="F8" s="44">
        <f>BL6_Iteration2!$E$70</f>
        <v>109.03333333333335</v>
      </c>
      <c r="G8" s="39">
        <f>BL6_Iteration3!$E$70</f>
        <v>108.93333333333334</v>
      </c>
      <c r="H8" s="39">
        <f>BL5_Iteration3!$E$70</f>
        <v>108.93333333333334</v>
      </c>
      <c r="I8" s="44">
        <f>BL5_Iteration4!$E$70</f>
        <v>108.98333333333335</v>
      </c>
      <c r="J8" s="44">
        <f>BL6_Iteration4!$E$70</f>
        <v>109.03333333333335</v>
      </c>
      <c r="K8" s="39">
        <f>BL6_Iteration5!$E$70</f>
        <v>108.96666666666668</v>
      </c>
      <c r="L8" s="39">
        <f>BL5_Iteration5!$E$70</f>
        <v>109.01666666666665</v>
      </c>
      <c r="M8" s="44">
        <f>BL5_Iteration6!$E$70</f>
        <v>108.96666666666665</v>
      </c>
      <c r="N8" s="44">
        <f>BL6_Iteration6!$E$70</f>
        <v>108.96666666666668</v>
      </c>
    </row>
    <row r="9" spans="2:14" x14ac:dyDescent="0.25">
      <c r="B9" s="38" t="s">
        <v>72</v>
      </c>
      <c r="C9" s="39">
        <f>BL6_Iteration1!$F$70</f>
        <v>29</v>
      </c>
      <c r="D9" s="39">
        <f>BL5_Iteration1!$F$70</f>
        <v>29</v>
      </c>
      <c r="E9" s="44">
        <f>BL5_Iteration2!$F$70</f>
        <v>29.016666666666666</v>
      </c>
      <c r="F9" s="44">
        <f>BL6_Iteration2!$F$70</f>
        <v>29</v>
      </c>
      <c r="G9" s="39">
        <f>BL6_Iteration3!$F$70</f>
        <v>29</v>
      </c>
      <c r="H9" s="39">
        <f>BL5_Iteration3!$F$70</f>
        <v>29</v>
      </c>
      <c r="I9" s="44">
        <f>BL5_Iteration4!$F$70</f>
        <v>29</v>
      </c>
      <c r="J9" s="44">
        <f>BL6_Iteration4!$F$70</f>
        <v>29</v>
      </c>
      <c r="K9" s="39">
        <f>BL6_Iteration5!$F$70</f>
        <v>29</v>
      </c>
      <c r="L9" s="39">
        <f>BL5_Iteration5!$F$70</f>
        <v>29.016666666666666</v>
      </c>
      <c r="M9" s="44">
        <f>BL5_Iteration6!$F$70</f>
        <v>29</v>
      </c>
      <c r="N9" s="44">
        <f>BL6_Iteration6!$F$70</f>
        <v>29</v>
      </c>
    </row>
    <row r="10" spans="2:14" x14ac:dyDescent="0.25">
      <c r="B10" s="38" t="s">
        <v>73</v>
      </c>
      <c r="C10" s="39">
        <f>BL6_Iteration1!$G$70</f>
        <v>22</v>
      </c>
      <c r="D10" s="39">
        <f>BL5_Iteration1!$G$70</f>
        <v>22</v>
      </c>
      <c r="E10" s="44">
        <f>BL5_Iteration2!$G$70</f>
        <v>22</v>
      </c>
      <c r="F10" s="44">
        <f>BL6_Iteration2!$G$70</f>
        <v>22</v>
      </c>
      <c r="G10" s="39">
        <f>BL6_Iteration3!$G$70</f>
        <v>22</v>
      </c>
      <c r="H10" s="39">
        <f>BL5_Iteration3!$G$70</f>
        <v>22</v>
      </c>
      <c r="I10" s="44">
        <f>BL5_Iteration4!$G$70</f>
        <v>22</v>
      </c>
      <c r="J10" s="44">
        <f>BL6_Iteration4!$G$70</f>
        <v>22</v>
      </c>
      <c r="K10" s="39">
        <f>BL6_Iteration5!$G$70</f>
        <v>22</v>
      </c>
      <c r="L10" s="39">
        <f>BL5_Iteration5!$G$70</f>
        <v>22</v>
      </c>
      <c r="M10" s="44">
        <f>BL5_Iteration6!$G$70</f>
        <v>22</v>
      </c>
      <c r="N10" s="44">
        <f>BL6_Iteration6!$G$70</f>
        <v>22</v>
      </c>
    </row>
    <row r="11" spans="2:14" x14ac:dyDescent="0.25">
      <c r="B11" s="38" t="s">
        <v>74</v>
      </c>
      <c r="C11" s="39">
        <f>BL6_Iteration1!$P$70</f>
        <v>25.983333333333334</v>
      </c>
      <c r="D11" s="39">
        <f>BL5_Iteration1!$P$70</f>
        <v>26</v>
      </c>
      <c r="E11" s="44">
        <f>BL5_Iteration2!$P$70</f>
        <v>25.983333333333334</v>
      </c>
      <c r="F11" s="44">
        <f>BL6_Iteration2!$P$70</f>
        <v>25.983333333333334</v>
      </c>
      <c r="G11" s="39">
        <f>BL6_Iteration3!$P$70</f>
        <v>25.966666666666665</v>
      </c>
      <c r="H11" s="39">
        <f>BL5_Iteration3!$P$70</f>
        <v>26.016666666666666</v>
      </c>
      <c r="I11" s="44">
        <f>BL5_Iteration4!$P$70</f>
        <v>26</v>
      </c>
      <c r="J11" s="44">
        <f>BL6_Iteration4!$P$70</f>
        <v>26.016666666666666</v>
      </c>
      <c r="K11" s="39">
        <f>BL6_Iteration5!$P$70</f>
        <v>26</v>
      </c>
      <c r="L11" s="39">
        <f>BL5_Iteration5!$P$70</f>
        <v>26</v>
      </c>
      <c r="M11" s="44">
        <f>BL5_Iteration6!$P$70</f>
        <v>26</v>
      </c>
      <c r="N11" s="44">
        <f>BL6_Iteration6!$P$70</f>
        <v>26</v>
      </c>
    </row>
    <row r="12" spans="2:14" x14ac:dyDescent="0.25">
      <c r="B12" s="38" t="s">
        <v>75</v>
      </c>
      <c r="C12" s="40">
        <f>BL6_Iteration1!$H$70</f>
        <v>103.99833333333333</v>
      </c>
      <c r="D12" s="40">
        <f>BL5_Iteration1!$H$70</f>
        <v>103.99666666666667</v>
      </c>
      <c r="E12" s="44">
        <f>BL5_Iteration2!$H$70</f>
        <v>103.99833333333333</v>
      </c>
      <c r="F12" s="44">
        <f>BL6_Iteration2!$H$70</f>
        <v>104</v>
      </c>
      <c r="G12" s="40">
        <f>BL6_Iteration3!$H$70</f>
        <v>104.00166666666667</v>
      </c>
      <c r="H12" s="40">
        <f>BL5_Iteration3!$H$70</f>
        <v>104.00333333333333</v>
      </c>
      <c r="I12" s="44">
        <f>BL5_Iteration4!$H$70</f>
        <v>104</v>
      </c>
      <c r="J12" s="44">
        <f>BL6_Iteration4!$H$70</f>
        <v>104.00166666666667</v>
      </c>
      <c r="K12" s="40">
        <f>BL6_Iteration5!$H$70</f>
        <v>104</v>
      </c>
      <c r="L12" s="40">
        <f>BL5_Iteration5!$H$70</f>
        <v>104.00166666666667</v>
      </c>
      <c r="M12" s="44">
        <f>BL5_Iteration6!$H$70</f>
        <v>104</v>
      </c>
      <c r="N12" s="44">
        <f>BL6_Iteration6!$H$70</f>
        <v>103.99833333333333</v>
      </c>
    </row>
    <row r="13" spans="2:14" x14ac:dyDescent="0.25">
      <c r="B13" s="38" t="s">
        <v>76</v>
      </c>
      <c r="C13" s="41">
        <f>BL6_Iteration1!$I$70</f>
        <v>1.2876666666666665</v>
      </c>
      <c r="D13" s="41">
        <f>BL5_Iteration1!$I$70</f>
        <v>1.2871666666666668</v>
      </c>
      <c r="E13" s="44">
        <f>BL5_Iteration2!$I$70</f>
        <v>1.2783333333333333</v>
      </c>
      <c r="F13" s="44">
        <f>BL6_Iteration2!$I$70</f>
        <v>1.2770000000000001</v>
      </c>
      <c r="G13" s="41">
        <f>BL6_Iteration3!$I$70</f>
        <v>1.2798333333333334</v>
      </c>
      <c r="H13" s="41">
        <f>BL5_Iteration3!$I$70</f>
        <v>1.2735000000000001</v>
      </c>
      <c r="I13" s="44">
        <f>BL5_Iteration4!$I$70</f>
        <v>1.2736666666666669</v>
      </c>
      <c r="J13" s="44">
        <f>BL6_Iteration4!$I$70</f>
        <v>1.2674999999999998</v>
      </c>
      <c r="K13" s="41">
        <f>BL6_Iteration5!$I$70</f>
        <v>1.2670000000000001</v>
      </c>
      <c r="L13" s="41">
        <f>BL5_Iteration5!$I$70</f>
        <v>1.2756666666666667</v>
      </c>
      <c r="M13" s="44">
        <f>BL5_Iteration6!$I$70</f>
        <v>1.2735000000000001</v>
      </c>
      <c r="N13" s="44">
        <f>BL6_Iteration6!$I$70</f>
        <v>1.2725</v>
      </c>
    </row>
    <row r="14" spans="2:14" x14ac:dyDescent="0.25">
      <c r="B14" s="38" t="s">
        <v>77</v>
      </c>
      <c r="C14" s="40">
        <f>BL6_Iteration1!$J$70</f>
        <v>14.47</v>
      </c>
      <c r="D14" s="40">
        <f>BL5_Iteration1!$J$70</f>
        <v>14.47</v>
      </c>
      <c r="E14" s="44">
        <f>BL5_Iteration2!$J$70</f>
        <v>14.480000000000002</v>
      </c>
      <c r="F14" s="44">
        <f>BL6_Iteration2!$J$70</f>
        <v>14.471666666666666</v>
      </c>
      <c r="G14" s="40">
        <f>BL6_Iteration3!$J$70</f>
        <v>14.475000000000001</v>
      </c>
      <c r="H14" s="40">
        <f>BL5_Iteration3!$J$70</f>
        <v>14.475000000000001</v>
      </c>
      <c r="I14" s="44">
        <f>BL5_Iteration4!$J$70</f>
        <v>14.473333333333334</v>
      </c>
      <c r="J14" s="44">
        <f>BL6_Iteration4!$J$70</f>
        <v>14.476666666666667</v>
      </c>
      <c r="K14" s="40">
        <f>BL6_Iteration5!$J$70</f>
        <v>14.478333333333337</v>
      </c>
      <c r="L14" s="40">
        <f>BL5_Iteration5!$J$70</f>
        <v>14.47</v>
      </c>
      <c r="M14" s="44">
        <f>BL5_Iteration6!$J$70</f>
        <v>14.47</v>
      </c>
      <c r="N14" s="44">
        <f>BL6_Iteration6!$J$70</f>
        <v>14.471666666666666</v>
      </c>
    </row>
    <row r="15" spans="2:14" x14ac:dyDescent="0.25">
      <c r="B15" s="38" t="s">
        <v>11</v>
      </c>
      <c r="C15" s="40">
        <f>BL6_Iteration1!$K$70</f>
        <v>0</v>
      </c>
      <c r="D15" s="40">
        <f>BL5_Iteration1!$K$70</f>
        <v>0</v>
      </c>
      <c r="E15" s="44">
        <f>BL5_Iteration2!$K$70</f>
        <v>0</v>
      </c>
      <c r="F15" s="44">
        <f>BL6_Iteration2!$K$70</f>
        <v>9.9999999999997868E-3</v>
      </c>
      <c r="G15" s="40">
        <f>BL6_Iteration3!$K$70</f>
        <v>9.9999999999997868E-3</v>
      </c>
      <c r="H15" s="40">
        <f>BL5_Iteration3!$K$70</f>
        <v>9.9999999999997868E-3</v>
      </c>
      <c r="I15" s="44">
        <f>BL5_Iteration4!$K$70</f>
        <v>9.9999999999997868E-3</v>
      </c>
      <c r="J15" s="44">
        <f>BL6_Iteration4!$K$70</f>
        <v>9.9999999999997868E-3</v>
      </c>
      <c r="K15" s="40">
        <f>BL6_Iteration5!$K$70</f>
        <v>9.9999999999997868E-3</v>
      </c>
      <c r="L15" s="40">
        <f>BL5_Iteration5!$K$70</f>
        <v>0</v>
      </c>
      <c r="M15" s="44">
        <f>BL5_Iteration6!$K$70</f>
        <v>0</v>
      </c>
      <c r="N15" s="44">
        <f>BL6_Iteration6!$K$70</f>
        <v>9.9999999999997868E-3</v>
      </c>
    </row>
    <row r="16" spans="2:14" x14ac:dyDescent="0.25">
      <c r="B16" s="38" t="s">
        <v>78</v>
      </c>
      <c r="C16" s="42">
        <f>BL6_Iteration1!$L$70</f>
        <v>0.44225000000000003</v>
      </c>
      <c r="D16" s="42">
        <f>BL5_Iteration1!$L$70</f>
        <v>0.44213333333333332</v>
      </c>
      <c r="E16" s="44">
        <f>BL5_Iteration2!$L$70</f>
        <v>0.43931666666666663</v>
      </c>
      <c r="F16" s="44">
        <f>BL6_Iteration2!$L$70</f>
        <v>0.43853333333333339</v>
      </c>
      <c r="G16" s="42">
        <f>BL6_Iteration3!$L$70</f>
        <v>0.43948333333333328</v>
      </c>
      <c r="H16" s="42">
        <f>BL5_Iteration3!$L$70</f>
        <v>0.43744999999999995</v>
      </c>
      <c r="I16" s="44">
        <f>BL5_Iteration4!$L$70</f>
        <v>0.4372833333333333</v>
      </c>
      <c r="J16" s="44">
        <f>BL6_Iteration4!$L$70</f>
        <v>0.43540000000000001</v>
      </c>
      <c r="K16" s="42">
        <f>BL6_Iteration5!$L$70</f>
        <v>0.43516666666666665</v>
      </c>
      <c r="L16" s="42">
        <f>BL5_Iteration5!$L$70</f>
        <v>0.43813333333333332</v>
      </c>
      <c r="M16" s="44">
        <f>BL5_Iteration6!$L$70</f>
        <v>0.43736666666666663</v>
      </c>
      <c r="N16" s="44">
        <f>BL6_Iteration6!$L$70</f>
        <v>0.4371666666666667</v>
      </c>
    </row>
    <row r="17" spans="2:14" x14ac:dyDescent="0.25">
      <c r="B17" s="38" t="s">
        <v>79</v>
      </c>
      <c r="C17" s="43">
        <f>BL6_Iteration1!$L$71</f>
        <v>5.0099900199503523E-4</v>
      </c>
      <c r="D17" s="43">
        <f>BL5_Iteration1!$L$71</f>
        <v>5.680375574437669E-4</v>
      </c>
      <c r="E17" s="44">
        <f>BL5_Iteration2!$L$71</f>
        <v>1.9407902170679857E-4</v>
      </c>
      <c r="F17" s="44">
        <f>BL6_Iteration2!$L$71</f>
        <v>7.0332543439482304E-4</v>
      </c>
      <c r="G17" s="43">
        <f>BL6_Iteration3!$L$71</f>
        <v>7.5740786018278338E-4</v>
      </c>
      <c r="H17" s="43">
        <f>BL5_Iteration3!$L$71</f>
        <v>1.0672394295564588E-3</v>
      </c>
      <c r="I17" s="44">
        <f>BL5_Iteration4!$L$71</f>
        <v>7.5740786018278512E-4</v>
      </c>
      <c r="J17" s="44">
        <f>BL6_Iteration4!$L$71</f>
        <v>9.6332756630338248E-4</v>
      </c>
      <c r="K17" s="43">
        <f>BL6_Iteration5!$L$71</f>
        <v>9.2231592562779332E-4</v>
      </c>
      <c r="L17" s="43">
        <f>BL5_Iteration5!$L$71</f>
        <v>9.56382071489552E-4</v>
      </c>
      <c r="M17" s="44">
        <f>BL5_Iteration6!$L$71</f>
        <v>5.6803755744375703E-4</v>
      </c>
      <c r="N17" s="44">
        <f>BL6_Iteration6!$L$71</f>
        <v>7.685484153042352E-4</v>
      </c>
    </row>
    <row r="18" spans="2:14" x14ac:dyDescent="0.25">
      <c r="B18" s="38" t="s">
        <v>93</v>
      </c>
      <c r="C18" s="73">
        <f>BL6_Iteration1!$L$72</f>
        <v>1.1328411577049976E-3</v>
      </c>
      <c r="D18" s="73">
        <f>BL5_Iteration1!$L$72</f>
        <v>1.2847652837238396E-3</v>
      </c>
      <c r="E18" s="44">
        <f>BL5_Iteration2!$L$72</f>
        <v>4.4177477531044104E-4</v>
      </c>
      <c r="F18" s="44">
        <f>BL6_Iteration2!$L$72</f>
        <v>1.6038129394834819E-3</v>
      </c>
      <c r="G18" s="73">
        <f>BL6_Iteration3!$L$72</f>
        <v>1.7234051959106151E-3</v>
      </c>
      <c r="H18" s="73">
        <f>BL5_Iteration3!$L$72</f>
        <v>2.4396832313554897E-3</v>
      </c>
      <c r="I18" s="44">
        <f>BL5_Iteration4!$L$72</f>
        <v>1.732075756030305E-3</v>
      </c>
      <c r="J18" s="44">
        <f>BL6_Iteration4!$L$72</f>
        <v>2.2125116359746956E-3</v>
      </c>
      <c r="K18" s="73">
        <f>BL6_Iteration5!$L$72</f>
        <v>2.1194544441848948E-3</v>
      </c>
      <c r="L18" s="73">
        <f>BL5_Iteration5!$L$72</f>
        <v>2.1828562191636156E-3</v>
      </c>
      <c r="M18" s="44">
        <f>BL5_Iteration6!$L$72</f>
        <v>1.298767374690398E-3</v>
      </c>
      <c r="N18" s="44">
        <f>BL6_Iteration6!$L$72</f>
        <v>1.7580215371046171E-3</v>
      </c>
    </row>
    <row r="20" spans="2:14" x14ac:dyDescent="0.25">
      <c r="B20" s="38" t="s">
        <v>134</v>
      </c>
      <c r="C20" s="51">
        <f>BL6_Iteration1!$G$83</f>
        <v>0.110677</v>
      </c>
      <c r="D20" s="51">
        <f>BL5_Iteration1!$G$83</f>
        <v>0.110647</v>
      </c>
      <c r="E20" s="52">
        <f>BL5_Iteration2!$G$83</f>
        <v>0.109944</v>
      </c>
      <c r="F20" s="52">
        <f>BL6_Iteration2!$G$83</f>
        <v>0.109747</v>
      </c>
      <c r="G20" s="51">
        <f>BL6_Iteration3!$G$83</f>
        <v>0.109984</v>
      </c>
      <c r="H20" s="51">
        <f>BL5_Iteration3!$G$83</f>
        <v>0.109476</v>
      </c>
      <c r="I20" s="52">
        <f>BL5_Iteration4!$G$83</f>
        <v>0.109434</v>
      </c>
      <c r="J20" s="52">
        <f>BL6_Iteration4!$G$83</f>
        <v>0.108963</v>
      </c>
      <c r="K20" s="51">
        <f>BL6_Iteration5!$G$83</f>
        <v>0.108906</v>
      </c>
      <c r="L20" s="51">
        <f>BL5_Iteration5!$G$83</f>
        <v>0.10964599999999999</v>
      </c>
      <c r="M20" s="52">
        <f>BL5_Iteration6!$G$83</f>
        <v>0.109456</v>
      </c>
      <c r="N20" s="52">
        <f>BL6_Iteration6!$G$83</f>
        <v>0.109406</v>
      </c>
    </row>
    <row r="21" spans="2:14" x14ac:dyDescent="0.25">
      <c r="B21" s="38" t="s">
        <v>135</v>
      </c>
      <c r="C21" s="51">
        <f>BL6_Iteration1!$I$83</f>
        <v>0.64347399999999999</v>
      </c>
      <c r="D21" s="51">
        <f>BL5_Iteration1!$I$83</f>
        <v>0.64329899999999995</v>
      </c>
      <c r="E21" s="52">
        <f>BL5_Iteration2!$I$83</f>
        <v>0.63921099999999997</v>
      </c>
      <c r="F21" s="52">
        <f>BL6_Iteration2!$I$83</f>
        <v>0.63806099999999999</v>
      </c>
      <c r="G21" s="51">
        <f>BL6_Iteration3!$I$83</f>
        <v>0.63944299999999998</v>
      </c>
      <c r="H21" s="51">
        <f>BL5_Iteration3!$I$83</f>
        <v>0.63649</v>
      </c>
      <c r="I21" s="52">
        <f>BL5_Iteration4!$I$83</f>
        <v>0.63624199999999997</v>
      </c>
      <c r="J21" s="52">
        <f>BL6_Iteration4!$I$83</f>
        <v>0.63350700000000004</v>
      </c>
      <c r="K21" s="51">
        <f>BL6_Iteration5!$I$83</f>
        <v>0.63317199999999996</v>
      </c>
      <c r="L21" s="51">
        <f>BL5_Iteration5!$I$83</f>
        <v>0.63747900000000002</v>
      </c>
      <c r="M21" s="52">
        <f>BL5_Iteration6!$I$83</f>
        <v>0.63637299999999997</v>
      </c>
      <c r="N21" s="52">
        <f>BL6_Iteration6!$I$83</f>
        <v>0.63608200000000004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8440-A5FE-433A-AFE1-95C62471D4FF}">
  <dimension ref="A1:AE87"/>
  <sheetViews>
    <sheetView topLeftCell="G37" workbookViewId="0">
      <selection activeCell="S70" sqref="S70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31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N1" s="53" t="s">
        <v>1</v>
      </c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31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31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31" x14ac:dyDescent="0.25">
      <c r="A4" t="s">
        <v>40</v>
      </c>
      <c r="B4" s="4">
        <v>2000</v>
      </c>
      <c r="C4" s="5">
        <v>105</v>
      </c>
      <c r="D4" s="4">
        <v>114.9</v>
      </c>
      <c r="E4" s="4">
        <v>108.6</v>
      </c>
      <c r="F4" s="4">
        <v>29</v>
      </c>
      <c r="G4" s="4">
        <v>22</v>
      </c>
      <c r="H4" s="5">
        <v>104.99</v>
      </c>
      <c r="I4" s="6">
        <v>6.2220000000000004</v>
      </c>
      <c r="J4" s="5">
        <v>14.49</v>
      </c>
      <c r="K4" s="5"/>
      <c r="L4" s="7">
        <v>0.28289999999999998</v>
      </c>
      <c r="N4" s="4">
        <v>110.9</v>
      </c>
      <c r="O4" s="4">
        <v>114.9</v>
      </c>
      <c r="P4" s="4">
        <v>26</v>
      </c>
      <c r="Q4" s="4">
        <v>34</v>
      </c>
      <c r="R4" s="4">
        <v>31</v>
      </c>
      <c r="S4" s="4"/>
      <c r="T4" s="4">
        <v>154</v>
      </c>
      <c r="U4" s="5">
        <v>0.05</v>
      </c>
      <c r="V4" s="4">
        <v>103</v>
      </c>
      <c r="W4" s="4">
        <v>404</v>
      </c>
      <c r="X4" s="4">
        <v>56.91</v>
      </c>
      <c r="Y4" s="4">
        <v>285</v>
      </c>
      <c r="Z4" s="4">
        <v>80</v>
      </c>
      <c r="AA4" s="4">
        <v>13.48</v>
      </c>
      <c r="AB4" s="5">
        <v>0.02</v>
      </c>
      <c r="AC4" s="4">
        <v>97.5</v>
      </c>
    </row>
    <row r="5" spans="1:31" x14ac:dyDescent="0.25">
      <c r="A5" t="s">
        <v>41</v>
      </c>
      <c r="B5" s="4">
        <v>2000</v>
      </c>
      <c r="C5" s="5">
        <v>105</v>
      </c>
      <c r="D5" s="4">
        <v>115.1</v>
      </c>
      <c r="E5" s="4">
        <v>109.4</v>
      </c>
      <c r="F5" s="4">
        <v>29</v>
      </c>
      <c r="G5" s="4">
        <v>22</v>
      </c>
      <c r="H5" s="5">
        <v>104.99</v>
      </c>
      <c r="I5" s="6">
        <v>6.2249999999999996</v>
      </c>
      <c r="J5" s="5">
        <v>14.48</v>
      </c>
      <c r="K5" s="5"/>
      <c r="L5" s="7">
        <v>0.28299999999999997</v>
      </c>
      <c r="N5" s="4">
        <v>111.2</v>
      </c>
      <c r="O5" s="4">
        <v>114.8</v>
      </c>
      <c r="P5" s="4">
        <v>26.1</v>
      </c>
      <c r="Q5" s="4">
        <v>35</v>
      </c>
      <c r="R5" s="4">
        <v>31</v>
      </c>
      <c r="S5" s="4"/>
      <c r="T5" s="4">
        <v>155</v>
      </c>
      <c r="U5" s="5">
        <v>0.05</v>
      </c>
      <c r="V5" s="4">
        <v>103</v>
      </c>
      <c r="W5" s="4">
        <v>404</v>
      </c>
      <c r="X5" s="4">
        <v>56.94</v>
      </c>
      <c r="Y5" s="4">
        <v>284</v>
      </c>
      <c r="Z5" s="4">
        <v>80</v>
      </c>
      <c r="AA5" s="4">
        <v>13.06</v>
      </c>
      <c r="AB5" s="5">
        <v>0.03</v>
      </c>
      <c r="AC5" s="4">
        <v>97.5</v>
      </c>
    </row>
    <row r="6" spans="1:31" x14ac:dyDescent="0.25">
      <c r="A6" t="s">
        <v>42</v>
      </c>
      <c r="B6" s="4">
        <v>2000</v>
      </c>
      <c r="C6" s="5">
        <v>105</v>
      </c>
      <c r="D6" s="4">
        <v>115</v>
      </c>
      <c r="E6" s="4">
        <v>108.7</v>
      </c>
      <c r="F6" s="4">
        <v>29.1</v>
      </c>
      <c r="G6" s="4">
        <v>22</v>
      </c>
      <c r="H6" s="5">
        <v>105.01</v>
      </c>
      <c r="I6" s="6">
        <v>6.2249999999999996</v>
      </c>
      <c r="J6" s="5">
        <v>14.48</v>
      </c>
      <c r="K6" s="5"/>
      <c r="L6" s="7">
        <v>0.28310000000000002</v>
      </c>
      <c r="N6" s="4">
        <v>111</v>
      </c>
      <c r="O6" s="4">
        <v>114.3</v>
      </c>
      <c r="P6" s="4">
        <v>26.1</v>
      </c>
      <c r="Q6" s="4">
        <v>35</v>
      </c>
      <c r="R6" s="4">
        <v>31</v>
      </c>
      <c r="S6" s="4"/>
      <c r="T6" s="4">
        <v>153.6</v>
      </c>
      <c r="U6" s="5">
        <v>5.0999999999999997E-2</v>
      </c>
      <c r="V6" s="4">
        <v>103</v>
      </c>
      <c r="W6" s="4">
        <v>404</v>
      </c>
      <c r="X6" s="4">
        <v>56.88</v>
      </c>
      <c r="Y6" s="4">
        <v>286</v>
      </c>
      <c r="Z6" s="4">
        <v>80</v>
      </c>
      <c r="AA6" s="4">
        <v>13.44</v>
      </c>
      <c r="AB6" s="5">
        <v>0.03</v>
      </c>
      <c r="AC6" s="4">
        <v>97.4</v>
      </c>
    </row>
    <row r="7" spans="1:31" x14ac:dyDescent="0.25">
      <c r="A7" t="s">
        <v>43</v>
      </c>
      <c r="B7" s="4">
        <v>2000</v>
      </c>
      <c r="C7" s="5">
        <v>105</v>
      </c>
      <c r="D7" s="4">
        <v>115</v>
      </c>
      <c r="E7" s="4">
        <v>109</v>
      </c>
      <c r="F7" s="4">
        <v>29</v>
      </c>
      <c r="G7" s="4">
        <v>22.1</v>
      </c>
      <c r="H7" s="5">
        <v>104.99</v>
      </c>
      <c r="I7" s="6">
        <v>6.2279999999999998</v>
      </c>
      <c r="J7" s="5">
        <v>14.48</v>
      </c>
      <c r="K7" s="5"/>
      <c r="L7" s="7">
        <v>0.28320000000000001</v>
      </c>
      <c r="N7" s="4">
        <v>111.1</v>
      </c>
      <c r="O7" s="4">
        <v>114.8</v>
      </c>
      <c r="P7" s="4">
        <v>26.1</v>
      </c>
      <c r="Q7" s="4">
        <v>35</v>
      </c>
      <c r="R7" s="4">
        <v>31</v>
      </c>
      <c r="S7" s="4"/>
      <c r="T7" s="4">
        <v>154</v>
      </c>
      <c r="U7" s="5">
        <v>4.9000000000000002E-2</v>
      </c>
      <c r="V7" s="4">
        <v>103</v>
      </c>
      <c r="W7" s="4">
        <v>404</v>
      </c>
      <c r="X7" s="4">
        <v>56.78</v>
      </c>
      <c r="Y7" s="4">
        <v>286</v>
      </c>
      <c r="Z7" s="4">
        <v>80</v>
      </c>
      <c r="AA7" s="4">
        <v>13.13</v>
      </c>
      <c r="AB7" s="5">
        <v>0.03</v>
      </c>
      <c r="AC7" s="4">
        <v>97.4</v>
      </c>
    </row>
    <row r="8" spans="1:31" x14ac:dyDescent="0.25">
      <c r="A8" t="s">
        <v>44</v>
      </c>
      <c r="B8" s="4">
        <v>2000</v>
      </c>
      <c r="C8" s="5">
        <v>105</v>
      </c>
      <c r="D8" s="4">
        <v>115.1</v>
      </c>
      <c r="E8" s="4">
        <v>109.2</v>
      </c>
      <c r="F8" s="4">
        <v>29</v>
      </c>
      <c r="G8" s="4">
        <v>22</v>
      </c>
      <c r="H8" s="5">
        <v>105.01</v>
      </c>
      <c r="I8" s="6">
        <v>6.2279999999999998</v>
      </c>
      <c r="J8" s="5">
        <v>14.49</v>
      </c>
      <c r="K8" s="5"/>
      <c r="L8" s="7">
        <v>0.28320000000000001</v>
      </c>
      <c r="N8" s="4">
        <v>111</v>
      </c>
      <c r="O8" s="4">
        <v>114.7</v>
      </c>
      <c r="P8" s="4">
        <v>26</v>
      </c>
      <c r="Q8" s="4">
        <v>35</v>
      </c>
      <c r="R8" s="4">
        <v>31</v>
      </c>
      <c r="S8" s="4"/>
      <c r="T8" s="4">
        <v>154.19999999999999</v>
      </c>
      <c r="U8" s="5">
        <v>0.05</v>
      </c>
      <c r="V8" s="4">
        <v>103</v>
      </c>
      <c r="W8" s="4">
        <v>404</v>
      </c>
      <c r="X8" s="4">
        <v>57.07</v>
      </c>
      <c r="Y8" s="4">
        <v>284</v>
      </c>
      <c r="Z8" s="4">
        <v>80</v>
      </c>
      <c r="AA8" s="4">
        <v>12.99</v>
      </c>
      <c r="AB8" s="5">
        <v>0.03</v>
      </c>
      <c r="AC8" s="4">
        <v>97.4</v>
      </c>
    </row>
    <row r="9" spans="1:31" x14ac:dyDescent="0.25">
      <c r="A9" t="s">
        <v>45</v>
      </c>
      <c r="B9" s="4">
        <v>2000</v>
      </c>
      <c r="C9" s="5">
        <v>105</v>
      </c>
      <c r="D9" s="4">
        <v>115</v>
      </c>
      <c r="E9" s="4">
        <v>109</v>
      </c>
      <c r="F9" s="4">
        <v>29</v>
      </c>
      <c r="G9" s="4">
        <v>22</v>
      </c>
      <c r="H9" s="5">
        <v>104.99</v>
      </c>
      <c r="I9" s="6">
        <v>6.2249999999999996</v>
      </c>
      <c r="J9" s="5">
        <v>14.49</v>
      </c>
      <c r="K9" s="5"/>
      <c r="L9" s="7">
        <v>0.28310000000000002</v>
      </c>
      <c r="N9" s="4">
        <v>110.9</v>
      </c>
      <c r="O9" s="4">
        <v>114.6</v>
      </c>
      <c r="P9" s="4">
        <v>26.1</v>
      </c>
      <c r="Q9" s="4">
        <v>35</v>
      </c>
      <c r="R9" s="4">
        <v>31</v>
      </c>
      <c r="S9" s="4"/>
      <c r="T9" s="4">
        <v>154.9</v>
      </c>
      <c r="U9" s="5">
        <v>0.05</v>
      </c>
      <c r="V9" s="4">
        <v>103</v>
      </c>
      <c r="W9" s="4">
        <v>404</v>
      </c>
      <c r="X9" s="4">
        <v>56.73</v>
      </c>
      <c r="Y9" s="4">
        <v>284</v>
      </c>
      <c r="Z9" s="4">
        <v>80</v>
      </c>
      <c r="AA9" s="4">
        <v>12.75</v>
      </c>
      <c r="AB9" s="5">
        <v>0.02</v>
      </c>
      <c r="AC9" s="4">
        <v>97.4</v>
      </c>
    </row>
    <row r="10" spans="1:31" x14ac:dyDescent="0.25">
      <c r="A10" s="3" t="s">
        <v>46</v>
      </c>
      <c r="B10" s="4">
        <f>AVERAGE(B4:B9)</f>
        <v>2000</v>
      </c>
      <c r="C10" s="4">
        <f t="shared" ref="C10:L10" si="0">AVERAGE(C4:C9)</f>
        <v>105</v>
      </c>
      <c r="D10" s="4">
        <f t="shared" si="0"/>
        <v>115.01666666666667</v>
      </c>
      <c r="E10" s="4">
        <f t="shared" si="0"/>
        <v>108.98333333333333</v>
      </c>
      <c r="F10" s="4">
        <f t="shared" si="0"/>
        <v>29.016666666666666</v>
      </c>
      <c r="G10" s="4">
        <f t="shared" si="0"/>
        <v>22.016666666666666</v>
      </c>
      <c r="H10" s="4">
        <f t="shared" si="0"/>
        <v>104.99666666666667</v>
      </c>
      <c r="I10" s="4">
        <f t="shared" si="0"/>
        <v>6.2255000000000003</v>
      </c>
      <c r="J10" s="4">
        <f t="shared" si="0"/>
        <v>14.484999999999999</v>
      </c>
      <c r="K10" s="5">
        <f>MAX(J4:J9)-MIN(J4:J9)</f>
        <v>9.9999999999997868E-3</v>
      </c>
      <c r="L10" s="7">
        <f t="shared" si="0"/>
        <v>0.28308333333333335</v>
      </c>
      <c r="N10" s="4">
        <f>AVERAGE(N4:N9)</f>
        <v>111.01666666666667</v>
      </c>
      <c r="O10" s="4">
        <f t="shared" ref="O10:AC10" si="1">AVERAGE(O4:O9)</f>
        <v>114.68333333333334</v>
      </c>
      <c r="P10" s="4">
        <f t="shared" si="1"/>
        <v>26.066666666666666</v>
      </c>
      <c r="Q10" s="4">
        <f t="shared" si="1"/>
        <v>34.833333333333336</v>
      </c>
      <c r="R10" s="4">
        <f t="shared" si="1"/>
        <v>31</v>
      </c>
      <c r="S10" s="5">
        <f>MAX(R4:R9)-MIN(R4:R9)</f>
        <v>0</v>
      </c>
      <c r="T10" s="4">
        <f t="shared" si="1"/>
        <v>154.28333333333333</v>
      </c>
      <c r="U10" s="4">
        <f t="shared" si="1"/>
        <v>4.9999999999999996E-2</v>
      </c>
      <c r="V10" s="4">
        <f t="shared" si="1"/>
        <v>103</v>
      </c>
      <c r="W10" s="4">
        <f t="shared" si="1"/>
        <v>404</v>
      </c>
      <c r="X10" s="4">
        <f t="shared" si="1"/>
        <v>56.884999999999998</v>
      </c>
      <c r="Y10" s="4">
        <f t="shared" si="1"/>
        <v>284.83333333333331</v>
      </c>
      <c r="Z10" s="4">
        <f t="shared" si="1"/>
        <v>80</v>
      </c>
      <c r="AA10" s="4">
        <f t="shared" si="1"/>
        <v>13.141666666666666</v>
      </c>
      <c r="AB10" s="4">
        <f t="shared" si="1"/>
        <v>2.6666666666666668E-2</v>
      </c>
      <c r="AC10" s="4">
        <f t="shared" si="1"/>
        <v>97.433333333333323</v>
      </c>
      <c r="AD10" s="4"/>
      <c r="AE10" s="4"/>
    </row>
    <row r="11" spans="1:3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1.1690451944501366E-4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3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9">
        <f>_xlfn.STDEV.S(L4:L9)/AVERAGE(L4:L9)</f>
        <v>4.1296857030914447E-4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31" x14ac:dyDescent="0.25">
      <c r="B13" s="53" t="s">
        <v>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N13" s="53" t="s">
        <v>1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31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31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31" x14ac:dyDescent="0.25">
      <c r="A16" t="s">
        <v>40</v>
      </c>
      <c r="B16" s="4">
        <v>2000</v>
      </c>
      <c r="C16" s="5">
        <v>105</v>
      </c>
      <c r="D16" s="4">
        <v>65</v>
      </c>
      <c r="E16" s="4">
        <v>65</v>
      </c>
      <c r="F16" s="4">
        <v>29</v>
      </c>
      <c r="G16" s="4">
        <v>22</v>
      </c>
      <c r="H16" s="5">
        <v>105</v>
      </c>
      <c r="I16" s="6">
        <v>6.5</v>
      </c>
      <c r="J16" s="5">
        <v>14.49</v>
      </c>
      <c r="K16" s="5"/>
      <c r="L16" s="7">
        <v>0.29559999999999997</v>
      </c>
      <c r="N16" s="4">
        <v>56.7</v>
      </c>
      <c r="O16" s="4">
        <v>71</v>
      </c>
      <c r="P16" s="4">
        <v>26</v>
      </c>
      <c r="Q16" s="4">
        <v>33</v>
      </c>
      <c r="R16" s="4">
        <v>31</v>
      </c>
      <c r="S16" s="4"/>
      <c r="T16" s="4">
        <v>56.4</v>
      </c>
      <c r="U16" s="5">
        <v>5.0999999999999997E-2</v>
      </c>
      <c r="V16" s="4">
        <v>103</v>
      </c>
      <c r="W16" s="4">
        <v>404</v>
      </c>
      <c r="X16" s="4">
        <v>56.7</v>
      </c>
      <c r="Y16" s="4">
        <v>551</v>
      </c>
      <c r="Z16" s="4">
        <v>80</v>
      </c>
      <c r="AA16" s="4">
        <v>13.04</v>
      </c>
      <c r="AB16" s="5">
        <v>0.02</v>
      </c>
      <c r="AC16" s="4">
        <v>97.5</v>
      </c>
    </row>
    <row r="17" spans="1:29" x14ac:dyDescent="0.25">
      <c r="A17" t="s">
        <v>41</v>
      </c>
      <c r="B17" s="4">
        <v>2000</v>
      </c>
      <c r="C17" s="5">
        <v>105</v>
      </c>
      <c r="D17" s="4">
        <v>65</v>
      </c>
      <c r="E17" s="4">
        <v>65</v>
      </c>
      <c r="F17" s="4">
        <v>29</v>
      </c>
      <c r="G17" s="4">
        <v>22</v>
      </c>
      <c r="H17" s="5">
        <v>105.01</v>
      </c>
      <c r="I17" s="6">
        <v>6.5019999999999998</v>
      </c>
      <c r="J17" s="5">
        <v>14.49</v>
      </c>
      <c r="K17" s="5"/>
      <c r="L17" s="7">
        <v>0.29570000000000002</v>
      </c>
      <c r="N17" s="4">
        <v>56.6</v>
      </c>
      <c r="O17" s="4">
        <v>70.900000000000006</v>
      </c>
      <c r="P17" s="4">
        <v>26</v>
      </c>
      <c r="Q17" s="4">
        <v>33</v>
      </c>
      <c r="R17" s="4">
        <v>31</v>
      </c>
      <c r="S17" s="4"/>
      <c r="T17" s="4">
        <v>56.4</v>
      </c>
      <c r="U17" s="5">
        <v>0.05</v>
      </c>
      <c r="V17" s="4">
        <v>103</v>
      </c>
      <c r="W17" s="4">
        <v>404</v>
      </c>
      <c r="X17" s="4">
        <v>56.59</v>
      </c>
      <c r="Y17" s="4">
        <v>552</v>
      </c>
      <c r="Z17" s="4">
        <v>80</v>
      </c>
      <c r="AA17" s="4">
        <v>13.02</v>
      </c>
      <c r="AB17" s="5">
        <v>0.02</v>
      </c>
      <c r="AC17" s="4">
        <v>97.5</v>
      </c>
    </row>
    <row r="18" spans="1:29" x14ac:dyDescent="0.25">
      <c r="A18" t="s">
        <v>42</v>
      </c>
      <c r="B18" s="4">
        <v>2000</v>
      </c>
      <c r="C18" s="5">
        <v>105</v>
      </c>
      <c r="D18" s="4">
        <v>64.900000000000006</v>
      </c>
      <c r="E18" s="4">
        <v>64.900000000000006</v>
      </c>
      <c r="F18" s="4">
        <v>29</v>
      </c>
      <c r="G18" s="4">
        <v>22</v>
      </c>
      <c r="H18" s="5">
        <v>105.01</v>
      </c>
      <c r="I18" s="6">
        <v>6.5010000000000003</v>
      </c>
      <c r="J18" s="5">
        <v>14.49</v>
      </c>
      <c r="K18" s="5"/>
      <c r="L18" s="7">
        <v>0.29559999999999997</v>
      </c>
      <c r="N18" s="4">
        <v>56.7</v>
      </c>
      <c r="O18" s="4">
        <v>70.900000000000006</v>
      </c>
      <c r="P18" s="4">
        <v>26</v>
      </c>
      <c r="Q18" s="4">
        <v>33</v>
      </c>
      <c r="R18" s="4">
        <v>31</v>
      </c>
      <c r="S18" s="4"/>
      <c r="T18" s="4">
        <v>56.4</v>
      </c>
      <c r="U18" s="5">
        <v>0.05</v>
      </c>
      <c r="V18" s="4">
        <v>103</v>
      </c>
      <c r="W18" s="4">
        <v>404</v>
      </c>
      <c r="X18" s="4">
        <v>56.6</v>
      </c>
      <c r="Y18" s="4">
        <v>551</v>
      </c>
      <c r="Z18" s="4">
        <v>80</v>
      </c>
      <c r="AA18" s="4">
        <v>12.94</v>
      </c>
      <c r="AB18" s="5">
        <v>0.02</v>
      </c>
      <c r="AC18" s="4">
        <v>97.5</v>
      </c>
    </row>
    <row r="19" spans="1:29" x14ac:dyDescent="0.25">
      <c r="A19" t="s">
        <v>43</v>
      </c>
      <c r="B19" s="4">
        <v>2000</v>
      </c>
      <c r="C19" s="5">
        <v>105</v>
      </c>
      <c r="D19" s="4">
        <v>65</v>
      </c>
      <c r="E19" s="4">
        <v>64.900000000000006</v>
      </c>
      <c r="F19" s="4">
        <v>29</v>
      </c>
      <c r="G19" s="4">
        <v>22</v>
      </c>
      <c r="H19" s="5">
        <v>105</v>
      </c>
      <c r="I19" s="6">
        <v>6.4989999999999997</v>
      </c>
      <c r="J19" s="5">
        <v>14.49</v>
      </c>
      <c r="K19" s="5"/>
      <c r="L19" s="7">
        <v>0.29549999999999998</v>
      </c>
      <c r="N19" s="4">
        <v>56.8</v>
      </c>
      <c r="O19" s="4">
        <v>71</v>
      </c>
      <c r="P19" s="4">
        <v>26</v>
      </c>
      <c r="Q19" s="4">
        <v>33</v>
      </c>
      <c r="R19" s="4">
        <v>31</v>
      </c>
      <c r="S19" s="4"/>
      <c r="T19" s="4">
        <v>56.4</v>
      </c>
      <c r="U19" s="5">
        <v>4.9000000000000002E-2</v>
      </c>
      <c r="V19" s="4">
        <v>103</v>
      </c>
      <c r="W19" s="4">
        <v>404</v>
      </c>
      <c r="X19" s="4">
        <v>56.75</v>
      </c>
      <c r="Y19" s="4">
        <v>551</v>
      </c>
      <c r="Z19" s="4">
        <v>80</v>
      </c>
      <c r="AA19" s="4">
        <v>12.97</v>
      </c>
      <c r="AB19" s="5">
        <v>0.03</v>
      </c>
      <c r="AC19" s="4">
        <v>97.5</v>
      </c>
    </row>
    <row r="20" spans="1:29" x14ac:dyDescent="0.25">
      <c r="A20" t="s">
        <v>44</v>
      </c>
      <c r="B20" s="4">
        <v>2000</v>
      </c>
      <c r="C20" s="5">
        <v>105</v>
      </c>
      <c r="D20" s="4">
        <v>65</v>
      </c>
      <c r="E20" s="4">
        <v>65</v>
      </c>
      <c r="F20" s="4">
        <v>29</v>
      </c>
      <c r="G20" s="4">
        <v>22</v>
      </c>
      <c r="H20" s="5">
        <v>105</v>
      </c>
      <c r="I20" s="6">
        <v>6.5</v>
      </c>
      <c r="J20" s="5">
        <v>14.49</v>
      </c>
      <c r="K20" s="5"/>
      <c r="L20" s="7">
        <v>0.29559999999999997</v>
      </c>
      <c r="N20" s="4">
        <v>56.8</v>
      </c>
      <c r="O20" s="4">
        <v>71</v>
      </c>
      <c r="P20" s="4">
        <v>26</v>
      </c>
      <c r="Q20" s="4">
        <v>33</v>
      </c>
      <c r="R20" s="4">
        <v>31</v>
      </c>
      <c r="S20" s="4"/>
      <c r="T20" s="4">
        <v>56.5</v>
      </c>
      <c r="U20" s="5">
        <v>0.05</v>
      </c>
      <c r="V20" s="4">
        <v>103</v>
      </c>
      <c r="W20" s="4">
        <v>405</v>
      </c>
      <c r="X20" s="4">
        <v>56.57</v>
      </c>
      <c r="Y20" s="4">
        <v>550</v>
      </c>
      <c r="Z20" s="4">
        <v>80</v>
      </c>
      <c r="AA20" s="4">
        <v>12.92</v>
      </c>
      <c r="AB20" s="5">
        <v>0.02</v>
      </c>
      <c r="AC20" s="4">
        <v>97.5</v>
      </c>
    </row>
    <row r="21" spans="1:29" x14ac:dyDescent="0.25">
      <c r="A21" t="s">
        <v>45</v>
      </c>
      <c r="B21" s="4">
        <v>2000</v>
      </c>
      <c r="C21" s="5">
        <v>105</v>
      </c>
      <c r="D21" s="4">
        <v>65</v>
      </c>
      <c r="E21" s="4">
        <v>65</v>
      </c>
      <c r="F21" s="4">
        <v>29</v>
      </c>
      <c r="G21" s="4">
        <v>22</v>
      </c>
      <c r="H21" s="5">
        <v>105</v>
      </c>
      <c r="I21" s="6">
        <v>6.5</v>
      </c>
      <c r="J21" s="5">
        <v>14.5</v>
      </c>
      <c r="K21" s="5"/>
      <c r="L21" s="7">
        <v>0.29559999999999997</v>
      </c>
      <c r="N21" s="4">
        <v>56.7</v>
      </c>
      <c r="O21" s="4">
        <v>71</v>
      </c>
      <c r="P21" s="4">
        <v>26.1</v>
      </c>
      <c r="Q21" s="4">
        <v>32</v>
      </c>
      <c r="R21" s="4">
        <v>31</v>
      </c>
      <c r="S21" s="4"/>
      <c r="T21" s="4">
        <v>56.4</v>
      </c>
      <c r="U21" s="5">
        <v>0.05</v>
      </c>
      <c r="V21" s="4">
        <v>103</v>
      </c>
      <c r="W21" s="4">
        <v>405</v>
      </c>
      <c r="X21" s="4">
        <v>56.74</v>
      </c>
      <c r="Y21" s="4">
        <v>550</v>
      </c>
      <c r="Z21" s="4">
        <v>80</v>
      </c>
      <c r="AA21" s="4">
        <v>12.95</v>
      </c>
      <c r="AB21" s="5">
        <v>0.02</v>
      </c>
      <c r="AC21" s="4">
        <v>97.5</v>
      </c>
    </row>
    <row r="22" spans="1:29" x14ac:dyDescent="0.25">
      <c r="A22" s="3" t="s">
        <v>46</v>
      </c>
      <c r="B22" s="4">
        <f>AVERAGE(B16:B21)</f>
        <v>2000</v>
      </c>
      <c r="C22" s="4">
        <f t="shared" ref="C22" si="2">AVERAGE(C16:C21)</f>
        <v>105</v>
      </c>
      <c r="D22" s="4">
        <f t="shared" ref="D22" si="3">AVERAGE(D16:D21)</f>
        <v>64.983333333333334</v>
      </c>
      <c r="E22" s="4">
        <f t="shared" ref="E22" si="4">AVERAGE(E16:E21)</f>
        <v>64.966666666666669</v>
      </c>
      <c r="F22" s="4">
        <f t="shared" ref="F22" si="5">AVERAGE(F16:F21)</f>
        <v>29</v>
      </c>
      <c r="G22" s="4">
        <f t="shared" ref="G22" si="6">AVERAGE(G16:G21)</f>
        <v>22</v>
      </c>
      <c r="H22" s="4">
        <f t="shared" ref="H22" si="7">AVERAGE(H16:H21)</f>
        <v>105.00333333333333</v>
      </c>
      <c r="I22" s="4">
        <f t="shared" ref="I22" si="8">AVERAGE(I16:I21)</f>
        <v>6.5003333333333329</v>
      </c>
      <c r="J22" s="4">
        <f t="shared" ref="J22" si="9">AVERAGE(J16:J21)</f>
        <v>14.491666666666667</v>
      </c>
      <c r="K22" s="5">
        <f>MAX(J16:J21)-MIN(J16:J21)</f>
        <v>9.9999999999997868E-3</v>
      </c>
      <c r="L22" s="7">
        <f t="shared" ref="L22" si="10">AVERAGE(L16:L21)</f>
        <v>0.29559999999999992</v>
      </c>
      <c r="N22" s="4">
        <f>AVERAGE(N16:N21)</f>
        <v>56.716666666666669</v>
      </c>
      <c r="O22" s="4">
        <f t="shared" ref="O22" si="11">AVERAGE(O16:O21)</f>
        <v>70.966666666666669</v>
      </c>
      <c r="P22" s="4">
        <f t="shared" ref="P22" si="12">AVERAGE(P16:P21)</f>
        <v>26.016666666666666</v>
      </c>
      <c r="Q22" s="4">
        <f t="shared" ref="Q22" si="13">AVERAGE(Q16:Q21)</f>
        <v>32.833333333333336</v>
      </c>
      <c r="R22" s="4">
        <f t="shared" ref="R22" si="14">AVERAGE(R16:R21)</f>
        <v>31</v>
      </c>
      <c r="S22" s="5">
        <f>MAX(R16:R21)-MIN(R16:R21)</f>
        <v>0</v>
      </c>
      <c r="T22" s="4">
        <f t="shared" ref="T22" si="15">AVERAGE(T16:T21)</f>
        <v>56.416666666666664</v>
      </c>
      <c r="U22" s="4">
        <f t="shared" ref="U22" si="16">AVERAGE(U16:U21)</f>
        <v>4.9999999999999996E-2</v>
      </c>
      <c r="V22" s="4">
        <f t="shared" ref="V22" si="17">AVERAGE(V16:V21)</f>
        <v>103</v>
      </c>
      <c r="W22" s="4">
        <f t="shared" ref="W22" si="18">AVERAGE(W16:W21)</f>
        <v>404.33333333333331</v>
      </c>
      <c r="X22" s="4">
        <f t="shared" ref="X22" si="19">AVERAGE(X16:X21)</f>
        <v>56.658333333333339</v>
      </c>
      <c r="Y22" s="4">
        <f t="shared" ref="Y22" si="20">AVERAGE(Y16:Y21)</f>
        <v>550.83333333333337</v>
      </c>
      <c r="Z22" s="4">
        <f t="shared" ref="Z22" si="21">AVERAGE(Z16:Z21)</f>
        <v>80</v>
      </c>
      <c r="AA22" s="4">
        <f t="shared" ref="AA22" si="22">AVERAGE(AA16:AA21)</f>
        <v>12.973333333333334</v>
      </c>
      <c r="AB22" s="4">
        <f t="shared" ref="AB22" si="23">AVERAGE(AB16:AB21)</f>
        <v>2.1666666666666667E-2</v>
      </c>
      <c r="AC22" s="4">
        <f t="shared" ref="AC22" si="24">AVERAGE(AC16:AC21)</f>
        <v>97.5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6.3245553203378175E-5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9">
        <f>_xlfn.STDEV.S(L16:L21)/AVERAGE(L16:L21)</f>
        <v>2.1395653993023747E-4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53" t="s">
        <v>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N25" s="53" t="s">
        <v>1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</v>
      </c>
      <c r="C28" s="5">
        <v>105</v>
      </c>
      <c r="D28" s="4">
        <v>114.9</v>
      </c>
      <c r="E28" s="4">
        <v>108.9</v>
      </c>
      <c r="F28" s="4">
        <v>29</v>
      </c>
      <c r="G28" s="4">
        <v>22</v>
      </c>
      <c r="H28" s="5">
        <v>105</v>
      </c>
      <c r="I28" s="6">
        <v>4.6859999999999999</v>
      </c>
      <c r="J28" s="5">
        <v>14.48</v>
      </c>
      <c r="K28" s="5"/>
      <c r="L28" s="7">
        <v>0.28410000000000002</v>
      </c>
      <c r="N28" s="4">
        <v>113.7</v>
      </c>
      <c r="O28" s="4">
        <v>114.2</v>
      </c>
      <c r="P28" s="4">
        <v>26</v>
      </c>
      <c r="Q28" s="4">
        <v>32</v>
      </c>
      <c r="R28" s="4">
        <v>30</v>
      </c>
      <c r="S28" s="4"/>
      <c r="T28" s="4">
        <v>161</v>
      </c>
      <c r="U28" s="5">
        <v>0.05</v>
      </c>
      <c r="V28" s="4">
        <v>104</v>
      </c>
      <c r="W28" s="4">
        <v>405</v>
      </c>
      <c r="X28" s="4">
        <v>58.19</v>
      </c>
      <c r="Y28" s="4">
        <v>239</v>
      </c>
      <c r="Z28" s="4">
        <v>80</v>
      </c>
      <c r="AA28" s="4">
        <v>12.71</v>
      </c>
      <c r="AB28" s="5">
        <v>0.04</v>
      </c>
      <c r="AC28" s="4">
        <v>97.6</v>
      </c>
    </row>
    <row r="29" spans="1:29" x14ac:dyDescent="0.25">
      <c r="A29" t="s">
        <v>41</v>
      </c>
      <c r="B29" s="4">
        <v>1500</v>
      </c>
      <c r="C29" s="5">
        <v>105</v>
      </c>
      <c r="D29" s="4">
        <v>115</v>
      </c>
      <c r="E29" s="4">
        <v>109.1</v>
      </c>
      <c r="F29" s="4">
        <v>29</v>
      </c>
      <c r="G29" s="4">
        <v>22</v>
      </c>
      <c r="H29" s="5">
        <v>105.01</v>
      </c>
      <c r="I29" s="6">
        <v>4.6920000000000002</v>
      </c>
      <c r="J29" s="5">
        <v>14.48</v>
      </c>
      <c r="K29" s="5"/>
      <c r="L29" s="7">
        <v>0.28449999999999998</v>
      </c>
      <c r="N29" s="4">
        <v>113.8</v>
      </c>
      <c r="O29" s="4">
        <v>114.4</v>
      </c>
      <c r="P29" s="4">
        <v>26</v>
      </c>
      <c r="Q29" s="4">
        <v>33</v>
      </c>
      <c r="R29" s="4">
        <v>30</v>
      </c>
      <c r="S29" s="4"/>
      <c r="T29" s="4">
        <v>162</v>
      </c>
      <c r="U29" s="5">
        <v>4.9000000000000002E-2</v>
      </c>
      <c r="V29" s="4">
        <v>104</v>
      </c>
      <c r="W29" s="4">
        <v>405</v>
      </c>
      <c r="X29" s="4">
        <v>58.41</v>
      </c>
      <c r="Y29" s="4">
        <v>239</v>
      </c>
      <c r="Z29" s="4">
        <v>80</v>
      </c>
      <c r="AA29" s="4">
        <v>12.63</v>
      </c>
      <c r="AB29" s="5">
        <v>0.04</v>
      </c>
      <c r="AC29" s="4">
        <v>97.6</v>
      </c>
    </row>
    <row r="30" spans="1:29" x14ac:dyDescent="0.25">
      <c r="A30" t="s">
        <v>42</v>
      </c>
      <c r="B30" s="4">
        <v>1500</v>
      </c>
      <c r="C30" s="5">
        <v>105</v>
      </c>
      <c r="D30" s="4">
        <v>115</v>
      </c>
      <c r="E30" s="4">
        <v>108.9</v>
      </c>
      <c r="F30" s="4">
        <v>29</v>
      </c>
      <c r="G30" s="4">
        <v>22</v>
      </c>
      <c r="H30" s="5">
        <v>104.97</v>
      </c>
      <c r="I30" s="6">
        <v>4.6879999999999997</v>
      </c>
      <c r="J30" s="5">
        <v>14.48</v>
      </c>
      <c r="K30" s="5"/>
      <c r="L30" s="7">
        <v>0.28420000000000001</v>
      </c>
      <c r="N30" s="4">
        <v>113.6</v>
      </c>
      <c r="O30" s="4">
        <v>115</v>
      </c>
      <c r="P30" s="4">
        <v>26</v>
      </c>
      <c r="Q30" s="4">
        <v>32</v>
      </c>
      <c r="R30" s="4">
        <v>30</v>
      </c>
      <c r="S30" s="4"/>
      <c r="T30" s="4">
        <v>160.19999999999999</v>
      </c>
      <c r="U30" s="5">
        <v>4.9000000000000002E-2</v>
      </c>
      <c r="V30" s="4">
        <v>104</v>
      </c>
      <c r="W30" s="4">
        <v>405</v>
      </c>
      <c r="X30" s="4">
        <v>58.39</v>
      </c>
      <c r="Y30" s="4">
        <v>239</v>
      </c>
      <c r="Z30" s="4">
        <v>80</v>
      </c>
      <c r="AA30" s="4">
        <v>12.68</v>
      </c>
      <c r="AB30" s="5">
        <v>0.04</v>
      </c>
      <c r="AC30" s="4">
        <v>97.6</v>
      </c>
    </row>
    <row r="31" spans="1:29" x14ac:dyDescent="0.25">
      <c r="A31" t="s">
        <v>43</v>
      </c>
      <c r="B31" s="4">
        <v>1500</v>
      </c>
      <c r="C31" s="5">
        <v>105</v>
      </c>
      <c r="D31" s="4">
        <v>115</v>
      </c>
      <c r="E31" s="4">
        <v>109</v>
      </c>
      <c r="F31" s="4">
        <v>29</v>
      </c>
      <c r="G31" s="4">
        <v>22</v>
      </c>
      <c r="H31" s="5">
        <v>105.01</v>
      </c>
      <c r="I31" s="6">
        <v>4.6870000000000003</v>
      </c>
      <c r="J31" s="5">
        <v>14.48</v>
      </c>
      <c r="K31" s="5"/>
      <c r="L31" s="7">
        <v>0.28420000000000001</v>
      </c>
      <c r="N31" s="4">
        <v>113.6</v>
      </c>
      <c r="O31" s="4">
        <v>114.7</v>
      </c>
      <c r="P31" s="4">
        <v>26</v>
      </c>
      <c r="Q31" s="4">
        <v>33</v>
      </c>
      <c r="R31" s="4">
        <v>30</v>
      </c>
      <c r="S31" s="4"/>
      <c r="T31" s="4">
        <v>161.1</v>
      </c>
      <c r="U31" s="5">
        <v>5.0999999999999997E-2</v>
      </c>
      <c r="V31" s="4">
        <v>104</v>
      </c>
      <c r="W31" s="4">
        <v>405</v>
      </c>
      <c r="X31" s="4">
        <v>58.28</v>
      </c>
      <c r="Y31" s="4">
        <v>240</v>
      </c>
      <c r="Z31" s="4">
        <v>80</v>
      </c>
      <c r="AA31" s="4">
        <v>12.63</v>
      </c>
      <c r="AB31" s="5">
        <v>0.04</v>
      </c>
      <c r="AC31" s="4">
        <v>97.6</v>
      </c>
    </row>
    <row r="32" spans="1:29" x14ac:dyDescent="0.25">
      <c r="A32" t="s">
        <v>44</v>
      </c>
      <c r="B32" s="4">
        <v>1500</v>
      </c>
      <c r="C32" s="5">
        <v>105</v>
      </c>
      <c r="D32" s="4">
        <v>115</v>
      </c>
      <c r="E32" s="4">
        <v>108.9</v>
      </c>
      <c r="F32" s="4">
        <v>29</v>
      </c>
      <c r="G32" s="4">
        <v>22</v>
      </c>
      <c r="H32" s="5">
        <v>105</v>
      </c>
      <c r="I32" s="6">
        <v>4.6929999999999996</v>
      </c>
      <c r="J32" s="5">
        <v>14.48</v>
      </c>
      <c r="K32" s="5"/>
      <c r="L32" s="7">
        <v>0.28449999999999998</v>
      </c>
      <c r="N32" s="4">
        <v>113.7</v>
      </c>
      <c r="O32" s="4">
        <v>114.1</v>
      </c>
      <c r="P32" s="4">
        <v>26.1</v>
      </c>
      <c r="Q32" s="4">
        <v>32</v>
      </c>
      <c r="R32" s="4">
        <v>30</v>
      </c>
      <c r="S32" s="4"/>
      <c r="T32" s="4">
        <v>162.19999999999999</v>
      </c>
      <c r="U32" s="5">
        <v>4.9000000000000002E-2</v>
      </c>
      <c r="V32" s="4">
        <v>104</v>
      </c>
      <c r="W32" s="4">
        <v>405</v>
      </c>
      <c r="X32" s="4">
        <v>58.29</v>
      </c>
      <c r="Y32" s="4">
        <v>240</v>
      </c>
      <c r="Z32" s="4">
        <v>80</v>
      </c>
      <c r="AA32" s="4">
        <v>12.28</v>
      </c>
      <c r="AB32" s="5">
        <v>0.04</v>
      </c>
      <c r="AC32" s="4">
        <v>97.6</v>
      </c>
    </row>
    <row r="33" spans="1:29" x14ac:dyDescent="0.25">
      <c r="A33" t="s">
        <v>45</v>
      </c>
      <c r="B33" s="4">
        <v>1500</v>
      </c>
      <c r="C33" s="5">
        <v>105</v>
      </c>
      <c r="D33" s="4">
        <v>115</v>
      </c>
      <c r="E33" s="4">
        <v>109</v>
      </c>
      <c r="F33" s="4">
        <v>29</v>
      </c>
      <c r="G33" s="4">
        <v>22</v>
      </c>
      <c r="H33" s="5">
        <v>105</v>
      </c>
      <c r="I33" s="6">
        <v>4.6870000000000003</v>
      </c>
      <c r="J33" s="5">
        <v>14.48</v>
      </c>
      <c r="K33" s="5"/>
      <c r="L33" s="7">
        <v>0.28420000000000001</v>
      </c>
      <c r="N33" s="4">
        <v>113.7</v>
      </c>
      <c r="O33" s="4">
        <v>113.9</v>
      </c>
      <c r="P33" s="4">
        <v>26</v>
      </c>
      <c r="Q33" s="4">
        <v>33</v>
      </c>
      <c r="R33" s="4">
        <v>30</v>
      </c>
      <c r="S33" s="4"/>
      <c r="T33" s="4">
        <v>161.19999999999999</v>
      </c>
      <c r="U33" s="5">
        <v>5.0999999999999997E-2</v>
      </c>
      <c r="V33" s="4">
        <v>104</v>
      </c>
      <c r="W33" s="4">
        <v>405</v>
      </c>
      <c r="X33" s="4">
        <v>58.29</v>
      </c>
      <c r="Y33" s="4">
        <v>239</v>
      </c>
      <c r="Z33" s="4">
        <v>80</v>
      </c>
      <c r="AA33" s="4">
        <v>12.25</v>
      </c>
      <c r="AB33" s="5">
        <v>0.04</v>
      </c>
      <c r="AC33" s="4">
        <v>97.6</v>
      </c>
    </row>
    <row r="34" spans="1:29" x14ac:dyDescent="0.25">
      <c r="A34" s="3" t="s">
        <v>46</v>
      </c>
      <c r="B34" s="4">
        <f>AVERAGE(B28:B33)</f>
        <v>1500</v>
      </c>
      <c r="C34" s="4">
        <f t="shared" ref="C34" si="25">AVERAGE(C28:C33)</f>
        <v>105</v>
      </c>
      <c r="D34" s="4">
        <f t="shared" ref="D34" si="26">AVERAGE(D28:D33)</f>
        <v>114.98333333333333</v>
      </c>
      <c r="E34" s="4">
        <f t="shared" ref="E34" si="27">AVERAGE(E28:E33)</f>
        <v>108.96666666666665</v>
      </c>
      <c r="F34" s="4">
        <f t="shared" ref="F34" si="28">AVERAGE(F28:F33)</f>
        <v>29</v>
      </c>
      <c r="G34" s="4">
        <f t="shared" ref="G34" si="29">AVERAGE(G28:G33)</f>
        <v>22</v>
      </c>
      <c r="H34" s="4">
        <f t="shared" ref="H34" si="30">AVERAGE(H28:H33)</f>
        <v>104.99833333333333</v>
      </c>
      <c r="I34" s="4">
        <f t="shared" ref="I34" si="31">AVERAGE(I28:I33)</f>
        <v>4.6888333333333332</v>
      </c>
      <c r="J34" s="4">
        <f t="shared" ref="J34" si="32">AVERAGE(J28:J33)</f>
        <v>14.480000000000002</v>
      </c>
      <c r="K34" s="5">
        <f>MAX(J28:J33)-MIN(J28:J33)</f>
        <v>0</v>
      </c>
      <c r="L34" s="7">
        <f t="shared" ref="L34" si="33">AVERAGE(L28:L33)</f>
        <v>0.28428333333333333</v>
      </c>
      <c r="N34" s="4">
        <f>AVERAGE(N28:N33)</f>
        <v>113.68333333333335</v>
      </c>
      <c r="O34" s="4">
        <f t="shared" ref="O34" si="34">AVERAGE(O28:O33)</f>
        <v>114.38333333333333</v>
      </c>
      <c r="P34" s="4">
        <f t="shared" ref="P34" si="35">AVERAGE(P28:P33)</f>
        <v>26.016666666666666</v>
      </c>
      <c r="Q34" s="4">
        <f t="shared" ref="Q34" si="36">AVERAGE(Q28:Q33)</f>
        <v>32.5</v>
      </c>
      <c r="R34" s="4">
        <f t="shared" ref="R34" si="37">AVERAGE(R28:R33)</f>
        <v>30</v>
      </c>
      <c r="S34" s="5">
        <f>MAX(R28:R33)-MIN(R28:R33)</f>
        <v>0</v>
      </c>
      <c r="T34" s="4">
        <f t="shared" ref="T34" si="38">AVERAGE(T28:T33)</f>
        <v>161.28333333333333</v>
      </c>
      <c r="U34" s="4">
        <f t="shared" ref="U34" si="39">AVERAGE(U28:U33)</f>
        <v>4.9833333333333334E-2</v>
      </c>
      <c r="V34" s="4">
        <f t="shared" ref="V34" si="40">AVERAGE(V28:V33)</f>
        <v>104</v>
      </c>
      <c r="W34" s="4">
        <f t="shared" ref="W34" si="41">AVERAGE(W28:W33)</f>
        <v>405</v>
      </c>
      <c r="X34" s="4">
        <f t="shared" ref="X34" si="42">AVERAGE(X28:X33)</f>
        <v>58.308333333333337</v>
      </c>
      <c r="Y34" s="4">
        <f t="shared" ref="Y34" si="43">AVERAGE(Y28:Y33)</f>
        <v>239.33333333333334</v>
      </c>
      <c r="Z34" s="4">
        <f t="shared" ref="Z34" si="44">AVERAGE(Z28:Z33)</f>
        <v>80</v>
      </c>
      <c r="AA34" s="4">
        <f t="shared" ref="AA34" si="45">AVERAGE(AA28:AA33)</f>
        <v>12.530000000000001</v>
      </c>
      <c r="AB34" s="4">
        <f t="shared" ref="AB34" si="46">AVERAGE(AB28:AB33)</f>
        <v>0.04</v>
      </c>
      <c r="AC34" s="4">
        <f t="shared" ref="AC34" si="47">AVERAGE(AC28:AC33)</f>
        <v>97.600000000000009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1.7224014243683188E-4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9">
        <f>_xlfn.STDEV.S(L28:L33)/AVERAGE(L28:L33)</f>
        <v>6.0587492209708115E-4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53" t="s">
        <v>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N37" s="53" t="s">
        <v>1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694</v>
      </c>
      <c r="C40" s="5">
        <v>20</v>
      </c>
      <c r="D40" s="4">
        <v>115</v>
      </c>
      <c r="E40" s="4">
        <v>108.6</v>
      </c>
      <c r="F40" s="4">
        <v>29</v>
      </c>
      <c r="G40" s="4">
        <v>22</v>
      </c>
      <c r="H40" s="5">
        <v>103.98</v>
      </c>
      <c r="I40" s="6">
        <v>1.0349999999999999</v>
      </c>
      <c r="J40" s="5">
        <v>14.48</v>
      </c>
      <c r="K40" s="5"/>
      <c r="L40" s="7">
        <v>0.71099999999999997</v>
      </c>
      <c r="N40" s="4">
        <v>118.2</v>
      </c>
      <c r="O40" s="4">
        <v>111.7</v>
      </c>
      <c r="P40" s="4">
        <v>26</v>
      </c>
      <c r="Q40" s="4">
        <v>31</v>
      </c>
      <c r="R40" s="4">
        <v>29</v>
      </c>
      <c r="S40" s="4"/>
      <c r="T40" s="4">
        <v>169.8</v>
      </c>
      <c r="U40" s="5">
        <v>0.05</v>
      </c>
      <c r="V40" s="4">
        <v>108</v>
      </c>
      <c r="W40" s="4">
        <v>406</v>
      </c>
      <c r="X40" s="4">
        <v>34.39</v>
      </c>
      <c r="Y40" s="4">
        <v>125</v>
      </c>
      <c r="Z40" s="4">
        <v>80</v>
      </c>
      <c r="AA40" s="4">
        <v>11.73</v>
      </c>
      <c r="AB40" s="5">
        <v>-0.01</v>
      </c>
      <c r="AC40" s="4">
        <v>97.7</v>
      </c>
    </row>
    <row r="41" spans="1:29" x14ac:dyDescent="0.25">
      <c r="A41" t="s">
        <v>41</v>
      </c>
      <c r="B41" s="4">
        <v>695</v>
      </c>
      <c r="C41" s="5">
        <v>20</v>
      </c>
      <c r="D41" s="4">
        <v>114.9</v>
      </c>
      <c r="E41" s="4">
        <v>109.5</v>
      </c>
      <c r="F41" s="4">
        <v>29</v>
      </c>
      <c r="G41" s="4">
        <v>22</v>
      </c>
      <c r="H41" s="5">
        <v>103.99</v>
      </c>
      <c r="I41" s="6">
        <v>1.032</v>
      </c>
      <c r="J41" s="5">
        <v>14.48</v>
      </c>
      <c r="K41" s="5"/>
      <c r="L41" s="7">
        <v>0.70909999999999995</v>
      </c>
      <c r="N41" s="4">
        <v>118.2</v>
      </c>
      <c r="O41" s="4">
        <v>111.5</v>
      </c>
      <c r="P41" s="4">
        <v>25.9</v>
      </c>
      <c r="Q41" s="4">
        <v>31</v>
      </c>
      <c r="R41" s="4">
        <v>29</v>
      </c>
      <c r="S41" s="4"/>
      <c r="T41" s="4">
        <v>172.4</v>
      </c>
      <c r="U41" s="5">
        <v>0.05</v>
      </c>
      <c r="V41" s="4">
        <v>108</v>
      </c>
      <c r="W41" s="4">
        <v>406</v>
      </c>
      <c r="X41" s="4">
        <v>34.53</v>
      </c>
      <c r="Y41" s="4">
        <v>121</v>
      </c>
      <c r="Z41" s="4">
        <v>80</v>
      </c>
      <c r="AA41" s="4">
        <v>11.74</v>
      </c>
      <c r="AB41" s="5">
        <v>0</v>
      </c>
      <c r="AC41" s="4">
        <v>97.7</v>
      </c>
    </row>
    <row r="42" spans="1:29" x14ac:dyDescent="0.25">
      <c r="A42" t="s">
        <v>42</v>
      </c>
      <c r="B42" s="4">
        <v>695</v>
      </c>
      <c r="C42" s="5">
        <v>20</v>
      </c>
      <c r="D42" s="4">
        <v>115</v>
      </c>
      <c r="E42" s="4">
        <v>108.5</v>
      </c>
      <c r="F42" s="4">
        <v>29</v>
      </c>
      <c r="G42" s="4">
        <v>22</v>
      </c>
      <c r="H42" s="5">
        <v>104</v>
      </c>
      <c r="I42" s="6">
        <v>1.032</v>
      </c>
      <c r="J42" s="5">
        <v>14.48</v>
      </c>
      <c r="K42" s="5"/>
      <c r="L42" s="7">
        <v>0.70920000000000005</v>
      </c>
      <c r="N42" s="4">
        <v>118.1</v>
      </c>
      <c r="O42" s="4">
        <v>111.2</v>
      </c>
      <c r="P42" s="4">
        <v>26</v>
      </c>
      <c r="Q42" s="4">
        <v>30</v>
      </c>
      <c r="R42" s="4">
        <v>29</v>
      </c>
      <c r="S42" s="4"/>
      <c r="T42" s="4">
        <v>171.5</v>
      </c>
      <c r="U42" s="5">
        <v>0.05</v>
      </c>
      <c r="V42" s="4">
        <v>108</v>
      </c>
      <c r="W42" s="4">
        <v>406</v>
      </c>
      <c r="X42" s="4">
        <v>34.24</v>
      </c>
      <c r="Y42" s="4">
        <v>123</v>
      </c>
      <c r="Z42" s="4">
        <v>80</v>
      </c>
      <c r="AA42" s="4">
        <v>11.7</v>
      </c>
      <c r="AB42" s="5">
        <v>0</v>
      </c>
      <c r="AC42" s="4">
        <v>97.7</v>
      </c>
    </row>
    <row r="43" spans="1:29" x14ac:dyDescent="0.25">
      <c r="A43" t="s">
        <v>43</v>
      </c>
      <c r="B43" s="4">
        <v>695</v>
      </c>
      <c r="C43" s="5">
        <v>20</v>
      </c>
      <c r="D43" s="4">
        <v>115</v>
      </c>
      <c r="E43" s="4">
        <v>109.5</v>
      </c>
      <c r="F43" s="4">
        <v>29.1</v>
      </c>
      <c r="G43" s="4">
        <v>22</v>
      </c>
      <c r="H43" s="5">
        <v>104</v>
      </c>
      <c r="I43" s="6">
        <v>1.032</v>
      </c>
      <c r="J43" s="5">
        <v>14.48</v>
      </c>
      <c r="K43" s="5"/>
      <c r="L43" s="7">
        <v>0.70889999999999997</v>
      </c>
      <c r="N43" s="4">
        <v>117.1</v>
      </c>
      <c r="O43" s="4">
        <v>112.1</v>
      </c>
      <c r="P43" s="4">
        <v>26.1</v>
      </c>
      <c r="Q43" s="4">
        <v>30</v>
      </c>
      <c r="R43" s="4">
        <v>29</v>
      </c>
      <c r="S43" s="4"/>
      <c r="T43" s="4">
        <v>170.5</v>
      </c>
      <c r="U43" s="5">
        <v>0.05</v>
      </c>
      <c r="V43" s="4">
        <v>108</v>
      </c>
      <c r="W43" s="4">
        <v>406</v>
      </c>
      <c r="X43" s="4">
        <v>34.29</v>
      </c>
      <c r="Y43" s="4">
        <v>125</v>
      </c>
      <c r="Z43" s="4">
        <v>80</v>
      </c>
      <c r="AA43" s="4">
        <v>11.67</v>
      </c>
      <c r="AB43" s="5">
        <v>0</v>
      </c>
      <c r="AC43" s="4">
        <v>97.7</v>
      </c>
    </row>
    <row r="44" spans="1:29" x14ac:dyDescent="0.25">
      <c r="A44" t="s">
        <v>44</v>
      </c>
      <c r="B44" s="4">
        <v>695</v>
      </c>
      <c r="C44" s="5">
        <v>20</v>
      </c>
      <c r="D44" s="4">
        <v>115.1</v>
      </c>
      <c r="E44" s="4">
        <v>108.5</v>
      </c>
      <c r="F44" s="4">
        <v>29</v>
      </c>
      <c r="G44" s="4">
        <v>22</v>
      </c>
      <c r="H44" s="5">
        <v>104.01</v>
      </c>
      <c r="I44" s="6">
        <v>1.0209999999999999</v>
      </c>
      <c r="J44" s="5">
        <v>14.48</v>
      </c>
      <c r="K44" s="5"/>
      <c r="L44" s="7">
        <v>0.70179999999999998</v>
      </c>
      <c r="N44" s="4">
        <v>117.9</v>
      </c>
      <c r="O44" s="4">
        <v>111.4</v>
      </c>
      <c r="P44" s="4">
        <v>26.1</v>
      </c>
      <c r="Q44" s="4">
        <v>31</v>
      </c>
      <c r="R44" s="4">
        <v>29</v>
      </c>
      <c r="S44" s="4"/>
      <c r="T44" s="4">
        <v>170.8</v>
      </c>
      <c r="U44" s="5">
        <v>0.05</v>
      </c>
      <c r="V44" s="4">
        <v>108</v>
      </c>
      <c r="W44" s="4">
        <v>406</v>
      </c>
      <c r="X44" s="4">
        <v>34.19</v>
      </c>
      <c r="Y44" s="4">
        <v>121</v>
      </c>
      <c r="Z44" s="4">
        <v>80</v>
      </c>
      <c r="AA44" s="4">
        <v>11.67</v>
      </c>
      <c r="AB44" s="5">
        <v>-0.01</v>
      </c>
      <c r="AC44" s="4">
        <v>97.7</v>
      </c>
    </row>
    <row r="45" spans="1:29" x14ac:dyDescent="0.25">
      <c r="A45" t="s">
        <v>45</v>
      </c>
      <c r="B45" s="4">
        <v>695</v>
      </c>
      <c r="C45" s="5">
        <v>20</v>
      </c>
      <c r="D45" s="4">
        <v>115</v>
      </c>
      <c r="E45" s="4">
        <v>109.4</v>
      </c>
      <c r="F45" s="4">
        <v>29.1</v>
      </c>
      <c r="G45" s="4">
        <v>22</v>
      </c>
      <c r="H45" s="5">
        <v>104.01</v>
      </c>
      <c r="I45" s="6">
        <v>1.0289999999999999</v>
      </c>
      <c r="J45" s="5">
        <v>14.48</v>
      </c>
      <c r="K45" s="5"/>
      <c r="L45" s="7">
        <v>0.70589999999999997</v>
      </c>
      <c r="N45" s="4">
        <v>117.6</v>
      </c>
      <c r="O45" s="4">
        <v>112.2</v>
      </c>
      <c r="P45" s="4">
        <v>26</v>
      </c>
      <c r="Q45" s="4">
        <v>30</v>
      </c>
      <c r="R45" s="4">
        <v>29</v>
      </c>
      <c r="S45" s="4"/>
      <c r="T45" s="4">
        <v>172.3</v>
      </c>
      <c r="U45" s="5">
        <v>0.05</v>
      </c>
      <c r="V45" s="4">
        <v>108</v>
      </c>
      <c r="W45" s="4">
        <v>406</v>
      </c>
      <c r="X45" s="4">
        <v>34.26</v>
      </c>
      <c r="Y45" s="4">
        <v>124</v>
      </c>
      <c r="Z45" s="4">
        <v>80</v>
      </c>
      <c r="AA45" s="4">
        <v>11.73</v>
      </c>
      <c r="AB45" s="5">
        <v>0</v>
      </c>
      <c r="AC45" s="4">
        <v>97.7</v>
      </c>
    </row>
    <row r="46" spans="1:29" x14ac:dyDescent="0.25">
      <c r="A46" s="3" t="s">
        <v>46</v>
      </c>
      <c r="B46" s="4">
        <f>AVERAGE(B40:B45)</f>
        <v>694.83333333333337</v>
      </c>
      <c r="C46" s="4">
        <f t="shared" ref="C46" si="48">AVERAGE(C40:C45)</f>
        <v>20</v>
      </c>
      <c r="D46" s="4">
        <f t="shared" ref="D46" si="49">AVERAGE(D40:D45)</f>
        <v>115</v>
      </c>
      <c r="E46" s="4">
        <f t="shared" ref="E46" si="50">AVERAGE(E40:E45)</f>
        <v>109</v>
      </c>
      <c r="F46" s="4">
        <f t="shared" ref="F46" si="51">AVERAGE(F40:F45)</f>
        <v>29.033333333333331</v>
      </c>
      <c r="G46" s="4">
        <f t="shared" ref="G46" si="52">AVERAGE(G40:G45)</f>
        <v>22</v>
      </c>
      <c r="H46" s="4">
        <f t="shared" ref="H46" si="53">AVERAGE(H40:H45)</f>
        <v>103.99833333333333</v>
      </c>
      <c r="I46" s="4">
        <f t="shared" ref="I46" si="54">AVERAGE(I40:I45)</f>
        <v>1.0301666666666667</v>
      </c>
      <c r="J46" s="4">
        <f t="shared" ref="J46" si="55">AVERAGE(J40:J45)</f>
        <v>14.480000000000002</v>
      </c>
      <c r="K46" s="5">
        <f>MAX(J40:J45)-MIN(J40:J45)</f>
        <v>0</v>
      </c>
      <c r="L46" s="7">
        <f t="shared" ref="L46" si="56">AVERAGE(L40:L45)</f>
        <v>0.70765</v>
      </c>
      <c r="N46" s="4">
        <f>AVERAGE(N40:N45)</f>
        <v>117.85000000000001</v>
      </c>
      <c r="O46" s="4">
        <f t="shared" ref="O46" si="57">AVERAGE(O40:O45)</f>
        <v>111.68333333333334</v>
      </c>
      <c r="P46" s="4">
        <f t="shared" ref="P46" si="58">AVERAGE(P40:P45)</f>
        <v>26.016666666666666</v>
      </c>
      <c r="Q46" s="4">
        <f t="shared" ref="Q46" si="59">AVERAGE(Q40:Q45)</f>
        <v>30.5</v>
      </c>
      <c r="R46" s="4">
        <f t="shared" ref="R46" si="60">AVERAGE(R40:R45)</f>
        <v>29</v>
      </c>
      <c r="S46" s="5">
        <f>MAX(R40:R45)-MIN(R40:R45)</f>
        <v>0</v>
      </c>
      <c r="T46" s="4">
        <f t="shared" ref="T46" si="61">AVERAGE(T40:T45)</f>
        <v>171.21666666666667</v>
      </c>
      <c r="U46" s="4">
        <f t="shared" ref="U46" si="62">AVERAGE(U40:U45)</f>
        <v>4.9999999999999996E-2</v>
      </c>
      <c r="V46" s="4">
        <f t="shared" ref="V46" si="63">AVERAGE(V40:V45)</f>
        <v>108</v>
      </c>
      <c r="W46" s="4">
        <f t="shared" ref="W46" si="64">AVERAGE(W40:W45)</f>
        <v>406</v>
      </c>
      <c r="X46" s="4">
        <f t="shared" ref="X46" si="65">AVERAGE(X40:X45)</f>
        <v>34.316666666666663</v>
      </c>
      <c r="Y46" s="4">
        <f t="shared" ref="Y46" si="66">AVERAGE(Y40:Y45)</f>
        <v>123.16666666666667</v>
      </c>
      <c r="Z46" s="4">
        <f t="shared" ref="Z46" si="67">AVERAGE(Z40:Z45)</f>
        <v>80</v>
      </c>
      <c r="AA46" s="4">
        <f t="shared" ref="AA46" si="68">AVERAGE(AA40:AA45)</f>
        <v>11.706666666666669</v>
      </c>
      <c r="AB46" s="4">
        <f t="shared" ref="AB46" si="69">AVERAGE(AB40:AB45)</f>
        <v>-3.3333333333333335E-3</v>
      </c>
      <c r="AC46" s="4">
        <f t="shared" ref="AC46" si="70">AVERAGE(AC40:AC45)</f>
        <v>97.7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3.3037857073363605E-3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9">
        <f>_xlfn.STDEV.S(L40:L45)/AVERAGE(L40:L45)</f>
        <v>4.6686719527115955E-3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53" t="s">
        <v>0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N49" s="53" t="s">
        <v>1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</v>
      </c>
      <c r="C52" s="5">
        <v>20</v>
      </c>
      <c r="D52" s="4">
        <v>35</v>
      </c>
      <c r="E52" s="4">
        <v>35</v>
      </c>
      <c r="F52" s="4">
        <v>29</v>
      </c>
      <c r="G52" s="4">
        <v>22</v>
      </c>
      <c r="H52" s="5">
        <v>104.02</v>
      </c>
      <c r="I52" s="6">
        <v>1.2549999999999999</v>
      </c>
      <c r="J52" s="5">
        <v>14.49</v>
      </c>
      <c r="K52" s="5"/>
      <c r="L52" s="7">
        <v>0.86319999999999997</v>
      </c>
      <c r="N52" s="4">
        <v>33.1</v>
      </c>
      <c r="O52" s="4">
        <v>37.4</v>
      </c>
      <c r="P52" s="4">
        <v>26</v>
      </c>
      <c r="Q52" s="4">
        <v>29</v>
      </c>
      <c r="R52" s="4">
        <v>29</v>
      </c>
      <c r="T52" s="4">
        <v>51</v>
      </c>
      <c r="U52" s="5">
        <v>0.05</v>
      </c>
      <c r="V52" s="4">
        <v>107</v>
      </c>
      <c r="W52" s="4">
        <v>407</v>
      </c>
      <c r="X52" s="4">
        <v>36.06</v>
      </c>
      <c r="Y52" s="4">
        <v>530</v>
      </c>
      <c r="Z52" s="4">
        <v>80</v>
      </c>
      <c r="AA52" s="4">
        <v>11.7</v>
      </c>
      <c r="AB52" s="5">
        <v>0</v>
      </c>
      <c r="AC52" s="4">
        <v>97.8</v>
      </c>
    </row>
    <row r="53" spans="1:29" x14ac:dyDescent="0.25">
      <c r="A53" t="s">
        <v>41</v>
      </c>
      <c r="B53" s="4">
        <v>695</v>
      </c>
      <c r="C53" s="5">
        <v>20</v>
      </c>
      <c r="D53" s="4">
        <v>35</v>
      </c>
      <c r="E53" s="4">
        <v>35</v>
      </c>
      <c r="F53" s="4">
        <v>29</v>
      </c>
      <c r="G53" s="4">
        <v>22</v>
      </c>
      <c r="H53" s="5">
        <v>103.98</v>
      </c>
      <c r="I53" s="6">
        <v>1.2589999999999999</v>
      </c>
      <c r="J53" s="5">
        <v>14.49</v>
      </c>
      <c r="K53" s="5"/>
      <c r="L53" s="7">
        <v>0.86419999999999997</v>
      </c>
      <c r="N53" s="4">
        <v>33.1</v>
      </c>
      <c r="O53" s="4">
        <v>37.4</v>
      </c>
      <c r="P53" s="4">
        <v>26</v>
      </c>
      <c r="Q53" s="4">
        <v>29</v>
      </c>
      <c r="R53" s="4">
        <v>29</v>
      </c>
      <c r="T53" s="4">
        <v>51.9</v>
      </c>
      <c r="U53" s="5">
        <v>0.05</v>
      </c>
      <c r="V53" s="4">
        <v>107</v>
      </c>
      <c r="W53" s="4">
        <v>407</v>
      </c>
      <c r="X53" s="4">
        <v>35.53</v>
      </c>
      <c r="Y53" s="4">
        <v>532</v>
      </c>
      <c r="Z53" s="4">
        <v>80</v>
      </c>
      <c r="AA53" s="4">
        <v>11.72</v>
      </c>
      <c r="AB53" s="5">
        <v>0.01</v>
      </c>
      <c r="AC53" s="4">
        <v>97.8</v>
      </c>
    </row>
    <row r="54" spans="1:29" x14ac:dyDescent="0.25">
      <c r="A54" t="s">
        <v>42</v>
      </c>
      <c r="B54" s="4">
        <v>695</v>
      </c>
      <c r="C54" s="5">
        <v>20</v>
      </c>
      <c r="D54" s="4">
        <v>35.1</v>
      </c>
      <c r="E54" s="4">
        <v>35</v>
      </c>
      <c r="F54" s="4">
        <v>29</v>
      </c>
      <c r="G54" s="4">
        <v>22</v>
      </c>
      <c r="H54" s="5">
        <v>104</v>
      </c>
      <c r="I54" s="6">
        <v>1.256</v>
      </c>
      <c r="J54" s="5">
        <v>14.49</v>
      </c>
      <c r="K54" s="5"/>
      <c r="L54" s="7">
        <v>0.86380000000000001</v>
      </c>
      <c r="N54" s="4">
        <v>33.4</v>
      </c>
      <c r="O54" s="4">
        <v>37.5</v>
      </c>
      <c r="P54" s="4">
        <v>26</v>
      </c>
      <c r="Q54" s="4">
        <v>29</v>
      </c>
      <c r="R54" s="4">
        <v>29</v>
      </c>
      <c r="T54" s="4">
        <v>49.6</v>
      </c>
      <c r="U54" s="5">
        <v>0.05</v>
      </c>
      <c r="V54" s="4">
        <v>107</v>
      </c>
      <c r="W54" s="4">
        <v>407</v>
      </c>
      <c r="X54" s="4">
        <v>35.82</v>
      </c>
      <c r="Y54" s="4">
        <v>532</v>
      </c>
      <c r="Z54" s="4">
        <v>80</v>
      </c>
      <c r="AA54" s="4">
        <v>11.8</v>
      </c>
      <c r="AB54" s="5">
        <v>0.01</v>
      </c>
      <c r="AC54" s="4">
        <v>97.8</v>
      </c>
    </row>
    <row r="55" spans="1:29" x14ac:dyDescent="0.25">
      <c r="A55" t="s">
        <v>43</v>
      </c>
      <c r="B55" s="4">
        <v>695</v>
      </c>
      <c r="C55" s="5">
        <v>20</v>
      </c>
      <c r="D55" s="4">
        <v>35.1</v>
      </c>
      <c r="E55" s="4">
        <v>35</v>
      </c>
      <c r="F55" s="4">
        <v>29</v>
      </c>
      <c r="G55" s="4">
        <v>22</v>
      </c>
      <c r="H55" s="5">
        <v>103.99</v>
      </c>
      <c r="I55" s="6">
        <v>1.258</v>
      </c>
      <c r="J55" s="5">
        <v>14.49</v>
      </c>
      <c r="K55" s="5"/>
      <c r="L55" s="7">
        <v>0.86419999999999997</v>
      </c>
      <c r="N55" s="4">
        <v>33</v>
      </c>
      <c r="O55" s="4">
        <v>37.4</v>
      </c>
      <c r="P55" s="4">
        <v>26.1</v>
      </c>
      <c r="Q55" s="4">
        <v>29</v>
      </c>
      <c r="R55" s="4">
        <v>29</v>
      </c>
      <c r="T55" s="4">
        <v>47.3</v>
      </c>
      <c r="U55" s="5">
        <v>0.05</v>
      </c>
      <c r="V55" s="4">
        <v>107</v>
      </c>
      <c r="W55" s="4">
        <v>407</v>
      </c>
      <c r="X55" s="4">
        <v>35.770000000000003</v>
      </c>
      <c r="Y55" s="4">
        <v>531</v>
      </c>
      <c r="Z55" s="4">
        <v>80</v>
      </c>
      <c r="AA55" s="4">
        <v>11.76</v>
      </c>
      <c r="AB55" s="5">
        <v>0</v>
      </c>
      <c r="AC55" s="4">
        <v>97.7</v>
      </c>
    </row>
    <row r="56" spans="1:29" x14ac:dyDescent="0.25">
      <c r="A56" t="s">
        <v>44</v>
      </c>
      <c r="B56" s="4">
        <v>695</v>
      </c>
      <c r="C56" s="5">
        <v>20</v>
      </c>
      <c r="D56" s="4">
        <v>34.9</v>
      </c>
      <c r="E56" s="4">
        <v>34.9</v>
      </c>
      <c r="F56" s="4">
        <v>29</v>
      </c>
      <c r="G56" s="4">
        <v>22</v>
      </c>
      <c r="H56" s="5">
        <v>103.99</v>
      </c>
      <c r="I56" s="6">
        <v>1.254</v>
      </c>
      <c r="J56" s="5">
        <v>14.49</v>
      </c>
      <c r="K56" s="5"/>
      <c r="L56" s="7">
        <v>0.86129999999999995</v>
      </c>
      <c r="N56" s="4">
        <v>33.1</v>
      </c>
      <c r="O56" s="4">
        <v>37.299999999999997</v>
      </c>
      <c r="P56" s="4">
        <v>26</v>
      </c>
      <c r="Q56" s="4">
        <v>29</v>
      </c>
      <c r="R56" s="4">
        <v>29</v>
      </c>
      <c r="T56" s="4">
        <v>49.9</v>
      </c>
      <c r="U56" s="5">
        <v>0.05</v>
      </c>
      <c r="V56" s="4">
        <v>107</v>
      </c>
      <c r="W56" s="4">
        <v>407</v>
      </c>
      <c r="X56" s="4">
        <v>35.82</v>
      </c>
      <c r="Y56" s="4">
        <v>532</v>
      </c>
      <c r="Z56" s="4">
        <v>80</v>
      </c>
      <c r="AA56" s="4">
        <v>11.82</v>
      </c>
      <c r="AB56" s="5">
        <v>0</v>
      </c>
      <c r="AC56" s="4">
        <v>97.7</v>
      </c>
    </row>
    <row r="57" spans="1:29" x14ac:dyDescent="0.25">
      <c r="A57" t="s">
        <v>45</v>
      </c>
      <c r="B57" s="4">
        <v>695</v>
      </c>
      <c r="C57" s="5">
        <v>20</v>
      </c>
      <c r="D57" s="4">
        <v>34.9</v>
      </c>
      <c r="E57" s="4">
        <v>35</v>
      </c>
      <c r="F57" s="4">
        <v>29</v>
      </c>
      <c r="G57" s="4">
        <v>22</v>
      </c>
      <c r="H57" s="5">
        <v>104.01</v>
      </c>
      <c r="I57" s="6">
        <v>1.252</v>
      </c>
      <c r="J57" s="5">
        <v>14.49</v>
      </c>
      <c r="K57" s="5"/>
      <c r="L57" s="7">
        <v>0.86060000000000003</v>
      </c>
      <c r="N57" s="4">
        <v>33.299999999999997</v>
      </c>
      <c r="O57" s="4">
        <v>37.4</v>
      </c>
      <c r="P57" s="4">
        <v>26</v>
      </c>
      <c r="Q57" s="4">
        <v>28</v>
      </c>
      <c r="R57" s="4">
        <v>29</v>
      </c>
      <c r="T57" s="4">
        <v>51.5</v>
      </c>
      <c r="U57" s="5">
        <v>0.05</v>
      </c>
      <c r="V57" s="4">
        <v>107</v>
      </c>
      <c r="W57" s="4">
        <v>407</v>
      </c>
      <c r="X57" s="4">
        <v>35.32</v>
      </c>
      <c r="Y57" s="4">
        <v>531</v>
      </c>
      <c r="Z57" s="4">
        <v>80</v>
      </c>
      <c r="AA57" s="4">
        <v>11.73</v>
      </c>
      <c r="AB57" s="5">
        <v>0</v>
      </c>
      <c r="AC57" s="4">
        <v>97.7</v>
      </c>
    </row>
    <row r="58" spans="1:29" x14ac:dyDescent="0.25">
      <c r="A58" s="3" t="s">
        <v>46</v>
      </c>
      <c r="B58" s="4">
        <f>AVERAGE(B52:B57)</f>
        <v>695</v>
      </c>
      <c r="C58" s="4">
        <f t="shared" ref="C58" si="71">AVERAGE(C52:C57)</f>
        <v>20</v>
      </c>
      <c r="D58" s="4">
        <f t="shared" ref="D58" si="72">AVERAGE(D52:D57)</f>
        <v>35</v>
      </c>
      <c r="E58" s="4">
        <f t="shared" ref="E58" si="73">AVERAGE(E52:E57)</f>
        <v>34.983333333333334</v>
      </c>
      <c r="F58" s="4">
        <f t="shared" ref="F58" si="74">AVERAGE(F52:F57)</f>
        <v>29</v>
      </c>
      <c r="G58" s="4">
        <f t="shared" ref="G58" si="75">AVERAGE(G52:G57)</f>
        <v>22</v>
      </c>
      <c r="H58" s="4">
        <f t="shared" ref="H58" si="76">AVERAGE(H52:H57)</f>
        <v>103.99833333333333</v>
      </c>
      <c r="I58" s="4">
        <f t="shared" ref="I58" si="77">AVERAGE(I52:I57)</f>
        <v>1.2556666666666667</v>
      </c>
      <c r="J58" s="4">
        <f t="shared" ref="J58" si="78">AVERAGE(J52:J57)</f>
        <v>14.49</v>
      </c>
      <c r="K58" s="5">
        <f>MAX(J52:J57)-MIN(J52:J57)</f>
        <v>0</v>
      </c>
      <c r="L58" s="7">
        <f t="shared" ref="L58" si="79">AVERAGE(L52:L57)</f>
        <v>0.86288333333333311</v>
      </c>
      <c r="N58" s="4">
        <f>AVERAGE(N52:N57)</f>
        <v>33.166666666666664</v>
      </c>
      <c r="O58" s="4">
        <f t="shared" ref="O58" si="80">AVERAGE(O52:O57)</f>
        <v>37.4</v>
      </c>
      <c r="P58" s="4">
        <f t="shared" ref="P58" si="81">AVERAGE(P52:P57)</f>
        <v>26.016666666666666</v>
      </c>
      <c r="Q58" s="4">
        <f t="shared" ref="Q58" si="82">AVERAGE(Q52:Q57)</f>
        <v>28.833333333333332</v>
      </c>
      <c r="R58" s="4">
        <f t="shared" ref="R58" si="83">AVERAGE(R52:R57)</f>
        <v>29</v>
      </c>
      <c r="S58" s="5">
        <f>MAX(R52:R57)-MIN(R52:R57)</f>
        <v>0</v>
      </c>
      <c r="T58" s="4">
        <f t="shared" ref="T58" si="84">AVERAGE(T52:T57)</f>
        <v>50.20000000000001</v>
      </c>
      <c r="U58" s="4">
        <f t="shared" ref="U58" si="85">AVERAGE(U52:U57)</f>
        <v>4.9999999999999996E-2</v>
      </c>
      <c r="V58" s="4">
        <f t="shared" ref="V58" si="86">AVERAGE(V52:V57)</f>
        <v>107</v>
      </c>
      <c r="W58" s="4">
        <f t="shared" ref="W58" si="87">AVERAGE(W52:W57)</f>
        <v>407</v>
      </c>
      <c r="X58" s="4">
        <f t="shared" ref="X58" si="88">AVERAGE(X52:X57)</f>
        <v>35.72</v>
      </c>
      <c r="Y58" s="4">
        <f t="shared" ref="Y58" si="89">AVERAGE(Y52:Y57)</f>
        <v>531.33333333333337</v>
      </c>
      <c r="Z58" s="4">
        <f t="shared" ref="Z58" si="90">AVERAGE(Z52:Z57)</f>
        <v>80</v>
      </c>
      <c r="AA58" s="4">
        <f t="shared" ref="AA58" si="91">AVERAGE(AA52:AA57)</f>
        <v>11.755000000000001</v>
      </c>
      <c r="AB58" s="4">
        <f t="shared" ref="AB58" si="92">AVERAGE(AB52:AB57)</f>
        <v>3.3333333333333335E-3</v>
      </c>
      <c r="AC58" s="4">
        <f t="shared" ref="AC58" si="93">AVERAGE(AC52:AC57)</f>
        <v>97.75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1.5574551892965117E-3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9">
        <f>_xlfn.STDEV.S(L52:L57)/AVERAGE(L52:L57)</f>
        <v>1.8049429501437184E-3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53" t="s">
        <v>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N61" s="53" t="s">
        <v>1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</v>
      </c>
      <c r="C64" s="5">
        <v>40</v>
      </c>
      <c r="D64" s="4">
        <v>114.9</v>
      </c>
      <c r="E64" s="4">
        <v>108.7</v>
      </c>
      <c r="F64" s="4">
        <v>29</v>
      </c>
      <c r="G64" s="4">
        <v>22</v>
      </c>
      <c r="H64" s="5">
        <v>103.99</v>
      </c>
      <c r="I64" s="6">
        <v>1.2889999999999999</v>
      </c>
      <c r="J64" s="5">
        <v>14.47</v>
      </c>
      <c r="K64" s="5"/>
      <c r="L64" s="7">
        <v>0.44280000000000003</v>
      </c>
      <c r="N64" s="4">
        <v>118.3</v>
      </c>
      <c r="O64" s="4">
        <v>111.4</v>
      </c>
      <c r="P64" s="4">
        <v>25.9</v>
      </c>
      <c r="Q64" s="4">
        <v>29</v>
      </c>
      <c r="R64" s="4">
        <v>29</v>
      </c>
      <c r="T64" s="4">
        <v>173</v>
      </c>
      <c r="U64" s="5">
        <v>0.05</v>
      </c>
      <c r="V64" s="4">
        <v>107</v>
      </c>
      <c r="W64" s="4">
        <v>405</v>
      </c>
      <c r="X64" s="4">
        <v>40.520000000000003</v>
      </c>
      <c r="Y64" s="4">
        <v>119</v>
      </c>
      <c r="Z64" s="4">
        <v>80</v>
      </c>
      <c r="AA64" s="4">
        <v>11.8</v>
      </c>
      <c r="AB64" s="5">
        <v>0.01</v>
      </c>
      <c r="AC64" s="4">
        <v>97.6</v>
      </c>
    </row>
    <row r="65" spans="1:29" x14ac:dyDescent="0.25">
      <c r="A65" t="s">
        <v>41</v>
      </c>
      <c r="B65" s="4">
        <v>695</v>
      </c>
      <c r="C65" s="5">
        <v>40</v>
      </c>
      <c r="D65" s="4">
        <v>115</v>
      </c>
      <c r="E65" s="4">
        <v>109.2</v>
      </c>
      <c r="F65" s="4">
        <v>29</v>
      </c>
      <c r="G65" s="4">
        <v>22</v>
      </c>
      <c r="H65" s="5">
        <v>104.03</v>
      </c>
      <c r="I65" s="6">
        <v>1.2869999999999999</v>
      </c>
      <c r="J65" s="5">
        <v>14.47</v>
      </c>
      <c r="K65" s="5"/>
      <c r="L65" s="7">
        <v>0.44209999999999999</v>
      </c>
      <c r="N65" s="4">
        <v>117.3</v>
      </c>
      <c r="O65" s="4">
        <v>112.1</v>
      </c>
      <c r="P65" s="4">
        <v>26</v>
      </c>
      <c r="Q65" s="4">
        <v>29</v>
      </c>
      <c r="R65" s="4">
        <v>29</v>
      </c>
      <c r="T65" s="4">
        <v>172.3</v>
      </c>
      <c r="U65" s="5">
        <v>0.05</v>
      </c>
      <c r="V65" s="4">
        <v>107</v>
      </c>
      <c r="W65" s="4">
        <v>404</v>
      </c>
      <c r="X65" s="4">
        <v>40.93</v>
      </c>
      <c r="Y65" s="4">
        <v>119</v>
      </c>
      <c r="Z65" s="4">
        <v>80</v>
      </c>
      <c r="AA65" s="4">
        <v>11.69</v>
      </c>
      <c r="AB65" s="5">
        <v>0.01</v>
      </c>
      <c r="AC65" s="4">
        <v>97.6</v>
      </c>
    </row>
    <row r="66" spans="1:29" x14ac:dyDescent="0.25">
      <c r="A66" t="s">
        <v>42</v>
      </c>
      <c r="B66" s="4">
        <v>695</v>
      </c>
      <c r="C66" s="5">
        <v>40</v>
      </c>
      <c r="D66" s="4">
        <v>115</v>
      </c>
      <c r="E66" s="4">
        <v>109.2</v>
      </c>
      <c r="F66" s="4">
        <v>29</v>
      </c>
      <c r="G66" s="4">
        <v>22</v>
      </c>
      <c r="H66" s="5">
        <v>104</v>
      </c>
      <c r="I66" s="6">
        <v>1.288</v>
      </c>
      <c r="J66" s="5">
        <v>14.47</v>
      </c>
      <c r="K66" s="5"/>
      <c r="L66" s="7">
        <v>0.44240000000000002</v>
      </c>
      <c r="N66" s="4">
        <v>117.6</v>
      </c>
      <c r="O66" s="4">
        <v>111.5</v>
      </c>
      <c r="P66" s="4">
        <v>26</v>
      </c>
      <c r="Q66" s="4">
        <v>29</v>
      </c>
      <c r="R66" s="4">
        <v>29</v>
      </c>
      <c r="T66" s="4">
        <v>172.9</v>
      </c>
      <c r="U66" s="5">
        <v>0.05</v>
      </c>
      <c r="V66" s="4">
        <v>107</v>
      </c>
      <c r="W66" s="4">
        <v>405</v>
      </c>
      <c r="X66" s="4">
        <v>40.729999999999997</v>
      </c>
      <c r="Y66" s="4">
        <v>119</v>
      </c>
      <c r="Z66" s="4">
        <v>80</v>
      </c>
      <c r="AA66" s="4">
        <v>11.65</v>
      </c>
      <c r="AB66" s="5">
        <v>0.01</v>
      </c>
      <c r="AC66" s="4">
        <v>97.6</v>
      </c>
    </row>
    <row r="67" spans="1:29" x14ac:dyDescent="0.25">
      <c r="A67" t="s">
        <v>43</v>
      </c>
      <c r="B67" s="4">
        <v>695</v>
      </c>
      <c r="C67" s="5">
        <v>40</v>
      </c>
      <c r="D67" s="4">
        <v>115</v>
      </c>
      <c r="E67" s="4">
        <v>108.6</v>
      </c>
      <c r="F67" s="4">
        <v>29</v>
      </c>
      <c r="G67" s="4">
        <v>22</v>
      </c>
      <c r="H67" s="5">
        <v>103.99</v>
      </c>
      <c r="I67" s="6">
        <v>1.2869999999999999</v>
      </c>
      <c r="J67" s="5">
        <v>14.47</v>
      </c>
      <c r="K67" s="5"/>
      <c r="L67" s="7">
        <v>0.44169999999999998</v>
      </c>
      <c r="N67" s="4">
        <v>117.5</v>
      </c>
      <c r="O67" s="4">
        <v>111.5</v>
      </c>
      <c r="P67" s="4">
        <v>26.1</v>
      </c>
      <c r="Q67" s="4">
        <v>30</v>
      </c>
      <c r="R67" s="4">
        <v>29</v>
      </c>
      <c r="T67" s="4">
        <v>173.5</v>
      </c>
      <c r="U67" s="5">
        <v>0.05</v>
      </c>
      <c r="V67" s="4">
        <v>107</v>
      </c>
      <c r="W67" s="4">
        <v>404</v>
      </c>
      <c r="X67" s="4">
        <v>40.85</v>
      </c>
      <c r="Y67" s="4">
        <v>118</v>
      </c>
      <c r="Z67" s="4">
        <v>80</v>
      </c>
      <c r="AA67" s="4">
        <v>11.73</v>
      </c>
      <c r="AB67" s="5">
        <v>0</v>
      </c>
      <c r="AC67" s="4">
        <v>97.6</v>
      </c>
    </row>
    <row r="68" spans="1:29" x14ac:dyDescent="0.25">
      <c r="A68" t="s">
        <v>44</v>
      </c>
      <c r="B68" s="4">
        <v>695</v>
      </c>
      <c r="C68" s="5">
        <v>40</v>
      </c>
      <c r="D68" s="4">
        <v>115.2</v>
      </c>
      <c r="E68" s="4">
        <v>109.1</v>
      </c>
      <c r="F68" s="4">
        <v>29</v>
      </c>
      <c r="G68" s="4">
        <v>22</v>
      </c>
      <c r="H68" s="5">
        <v>103.99</v>
      </c>
      <c r="I68" s="6">
        <v>1.286</v>
      </c>
      <c r="J68" s="5">
        <v>14.47</v>
      </c>
      <c r="K68" s="5"/>
      <c r="L68" s="7">
        <v>0.44169999999999998</v>
      </c>
      <c r="N68" s="4">
        <v>117.8</v>
      </c>
      <c r="O68" s="4">
        <v>112</v>
      </c>
      <c r="P68" s="4">
        <v>25.9</v>
      </c>
      <c r="Q68" s="4">
        <v>29</v>
      </c>
      <c r="R68" s="4">
        <v>29</v>
      </c>
      <c r="T68" s="4">
        <v>171.7</v>
      </c>
      <c r="U68" s="5">
        <v>0.05</v>
      </c>
      <c r="V68" s="4">
        <v>107</v>
      </c>
      <c r="W68" s="4">
        <v>404</v>
      </c>
      <c r="X68" s="4">
        <v>40.85</v>
      </c>
      <c r="Y68" s="4">
        <v>116</v>
      </c>
      <c r="Z68" s="4">
        <v>80</v>
      </c>
      <c r="AA68" s="4">
        <v>11.61</v>
      </c>
      <c r="AB68" s="5">
        <v>0</v>
      </c>
      <c r="AC68" s="4">
        <v>97.5</v>
      </c>
    </row>
    <row r="69" spans="1:29" x14ac:dyDescent="0.25">
      <c r="A69" t="s">
        <v>45</v>
      </c>
      <c r="B69" s="4">
        <v>695</v>
      </c>
      <c r="C69" s="5">
        <v>40</v>
      </c>
      <c r="D69" s="4">
        <v>114.8</v>
      </c>
      <c r="E69" s="4">
        <v>109.2</v>
      </c>
      <c r="F69" s="4">
        <v>29</v>
      </c>
      <c r="G69" s="4">
        <v>22</v>
      </c>
      <c r="H69" s="5">
        <v>103.99</v>
      </c>
      <c r="I69" s="6">
        <v>1.2889999999999999</v>
      </c>
      <c r="J69" s="5">
        <v>14.47</v>
      </c>
      <c r="K69" s="5"/>
      <c r="L69" s="7">
        <v>0.44280000000000003</v>
      </c>
      <c r="N69" s="4">
        <v>118.5</v>
      </c>
      <c r="O69" s="4">
        <v>111.5</v>
      </c>
      <c r="P69" s="4">
        <v>26</v>
      </c>
      <c r="Q69" s="4">
        <v>29</v>
      </c>
      <c r="R69" s="4">
        <v>29</v>
      </c>
      <c r="T69" s="4">
        <v>173.8</v>
      </c>
      <c r="U69" s="5">
        <v>0.05</v>
      </c>
      <c r="V69" s="4">
        <v>107</v>
      </c>
      <c r="W69" s="4">
        <v>404</v>
      </c>
      <c r="X69" s="4">
        <v>40.659999999999997</v>
      </c>
      <c r="Y69" s="4">
        <v>118</v>
      </c>
      <c r="Z69" s="4">
        <v>80</v>
      </c>
      <c r="AA69" s="4">
        <v>11.62</v>
      </c>
      <c r="AB69" s="5">
        <v>0</v>
      </c>
      <c r="AC69" s="4">
        <v>97.5</v>
      </c>
    </row>
    <row r="70" spans="1:29" x14ac:dyDescent="0.25">
      <c r="A70" s="3" t="s">
        <v>46</v>
      </c>
      <c r="B70" s="4">
        <f>AVERAGE(B64:B69)</f>
        <v>695</v>
      </c>
      <c r="C70" s="4">
        <f t="shared" ref="C70" si="94">AVERAGE(C64:C69)</f>
        <v>40</v>
      </c>
      <c r="D70" s="4">
        <f t="shared" ref="D70" si="95">AVERAGE(D64:D69)</f>
        <v>114.98333333333333</v>
      </c>
      <c r="E70" s="4">
        <f t="shared" ref="E70" si="96">AVERAGE(E64:E69)</f>
        <v>109.00000000000001</v>
      </c>
      <c r="F70" s="4">
        <f t="shared" ref="F70" si="97">AVERAGE(F64:F69)</f>
        <v>29</v>
      </c>
      <c r="G70" s="4">
        <f t="shared" ref="G70" si="98">AVERAGE(G64:G69)</f>
        <v>22</v>
      </c>
      <c r="H70" s="4">
        <f t="shared" ref="H70" si="99">AVERAGE(H64:H69)</f>
        <v>103.99833333333333</v>
      </c>
      <c r="I70" s="4">
        <f t="shared" ref="I70" si="100">AVERAGE(I64:I69)</f>
        <v>1.2876666666666665</v>
      </c>
      <c r="J70" s="4">
        <f t="shared" ref="J70" si="101">AVERAGE(J64:J69)</f>
        <v>14.47</v>
      </c>
      <c r="K70" s="5">
        <f>MAX(J64:J69)-MIN(J64:J69)</f>
        <v>0</v>
      </c>
      <c r="L70" s="7">
        <f t="shared" ref="L70" si="102">AVERAGE(L64:L69)</f>
        <v>0.44225000000000003</v>
      </c>
      <c r="N70" s="4">
        <f>AVERAGE(N64:N69)</f>
        <v>117.83333333333333</v>
      </c>
      <c r="O70" s="4">
        <f t="shared" ref="O70" si="103">AVERAGE(O64:O69)</f>
        <v>111.66666666666667</v>
      </c>
      <c r="P70" s="4">
        <f t="shared" ref="P70" si="104">AVERAGE(P64:P69)</f>
        <v>25.983333333333334</v>
      </c>
      <c r="Q70" s="4">
        <f t="shared" ref="Q70" si="105">AVERAGE(Q64:Q69)</f>
        <v>29.166666666666668</v>
      </c>
      <c r="R70" s="4">
        <f t="shared" ref="R70" si="106">AVERAGE(R64:R69)</f>
        <v>29</v>
      </c>
      <c r="S70" s="5">
        <f>MAX(R64:R69)-MIN(R64:R69)</f>
        <v>0</v>
      </c>
      <c r="T70" s="4">
        <f t="shared" ref="T70" si="107">AVERAGE(T64:T69)</f>
        <v>172.86666666666667</v>
      </c>
      <c r="U70" s="4">
        <f t="shared" ref="U70" si="108">AVERAGE(U64:U69)</f>
        <v>4.9999999999999996E-2</v>
      </c>
      <c r="V70" s="4">
        <f t="shared" ref="V70" si="109">AVERAGE(V64:V69)</f>
        <v>107</v>
      </c>
      <c r="W70" s="4">
        <f t="shared" ref="W70" si="110">AVERAGE(W64:W69)</f>
        <v>404.33333333333331</v>
      </c>
      <c r="X70" s="4">
        <f t="shared" ref="X70" si="111">AVERAGE(X64:X69)</f>
        <v>40.756666666666668</v>
      </c>
      <c r="Y70" s="4">
        <f t="shared" ref="Y70" si="112">AVERAGE(Y64:Y69)</f>
        <v>118.16666666666667</v>
      </c>
      <c r="Z70" s="4">
        <f t="shared" ref="Z70" si="113">AVERAGE(Z64:Z69)</f>
        <v>80</v>
      </c>
      <c r="AA70" s="4">
        <f t="shared" ref="AA70" si="114">AVERAGE(AA64:AA69)</f>
        <v>11.683333333333335</v>
      </c>
      <c r="AB70" s="4">
        <f t="shared" ref="AB70" si="115">AVERAGE(AB64:AB69)</f>
        <v>5.0000000000000001E-3</v>
      </c>
      <c r="AC70" s="4">
        <f t="shared" ref="AC70" si="116">AVERAGE(AC64:AC69)</f>
        <v>97.566666666666663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5.0099900199503523E-4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9">
        <f>_xlfn.STDEV.S(L64:L69)/AVERAGE(L64:L69)</f>
        <v>1.1328411577049976E-3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57" t="s">
        <v>54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60" t="s">
        <v>59</v>
      </c>
      <c r="H76" s="61"/>
      <c r="I76" s="60" t="s">
        <v>60</v>
      </c>
      <c r="J76" s="61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57" t="s">
        <v>66</v>
      </c>
      <c r="H77" s="59"/>
      <c r="I77" s="57" t="s">
        <v>66</v>
      </c>
      <c r="J77" s="59"/>
    </row>
    <row r="78" spans="1:29" x14ac:dyDescent="0.25">
      <c r="A78" s="10" t="s">
        <v>29</v>
      </c>
      <c r="B78" s="15">
        <f>L10</f>
        <v>0.28308333333333335</v>
      </c>
      <c r="C78" s="50">
        <f>L12</f>
        <v>4.1296857030914447E-4</v>
      </c>
      <c r="D78" s="10">
        <v>0.5</v>
      </c>
      <c r="E78" s="10">
        <v>21.99</v>
      </c>
      <c r="F78" s="16">
        <v>0.3</v>
      </c>
      <c r="G78" s="54">
        <v>0.93373899999999999</v>
      </c>
      <c r="H78" s="55"/>
      <c r="I78" s="54">
        <v>3.1124649999999998</v>
      </c>
      <c r="J78" s="56"/>
    </row>
    <row r="79" spans="1:29" x14ac:dyDescent="0.25">
      <c r="A79" s="10" t="s">
        <v>49</v>
      </c>
      <c r="B79" s="15">
        <f>L22</f>
        <v>0.29559999999999992</v>
      </c>
      <c r="C79" s="50">
        <f>L24</f>
        <v>2.1395653993023747E-4</v>
      </c>
      <c r="D79" s="10">
        <v>0.5</v>
      </c>
      <c r="E79" s="10">
        <v>21.99</v>
      </c>
      <c r="F79" s="16">
        <v>3.2000000000000001E-2</v>
      </c>
      <c r="G79" s="62">
        <v>0.104004</v>
      </c>
      <c r="H79" s="63"/>
      <c r="I79" s="62">
        <v>3.2501220000000002</v>
      </c>
      <c r="J79" s="64"/>
    </row>
    <row r="80" spans="1:29" x14ac:dyDescent="0.25">
      <c r="A80" s="10" t="s">
        <v>50</v>
      </c>
      <c r="B80" s="15">
        <f>L34</f>
        <v>0.28428333333333333</v>
      </c>
      <c r="C80" s="50">
        <f>L36</f>
        <v>6.0587492209708115E-4</v>
      </c>
      <c r="D80" s="10">
        <v>0.5</v>
      </c>
      <c r="E80" s="10">
        <v>16.489999999999998</v>
      </c>
      <c r="F80" s="16">
        <v>0.31</v>
      </c>
      <c r="G80" s="62">
        <v>0.72660499999999995</v>
      </c>
      <c r="H80" s="63"/>
      <c r="I80" s="62">
        <v>2.3438889999999999</v>
      </c>
      <c r="J80" s="64"/>
    </row>
    <row r="81" spans="1:10" x14ac:dyDescent="0.25">
      <c r="A81" s="10" t="s">
        <v>51</v>
      </c>
      <c r="B81" s="15">
        <f>L46</f>
        <v>0.70765</v>
      </c>
      <c r="C81" s="50">
        <f>L48</f>
        <v>4.6686719527115955E-3</v>
      </c>
      <c r="D81" s="10">
        <v>0.5</v>
      </c>
      <c r="E81" s="10">
        <v>1.46</v>
      </c>
      <c r="F81" s="16">
        <v>0.17399999999999999</v>
      </c>
      <c r="G81" s="62">
        <v>8.9885999999999994E-2</v>
      </c>
      <c r="H81" s="63"/>
      <c r="I81" s="62">
        <v>0.51658499999999996</v>
      </c>
      <c r="J81" s="64"/>
    </row>
    <row r="82" spans="1:10" x14ac:dyDescent="0.25">
      <c r="A82" s="10" t="s">
        <v>52</v>
      </c>
      <c r="B82" s="15">
        <f>L58</f>
        <v>0.86288333333333311</v>
      </c>
      <c r="C82" s="50">
        <f>L60</f>
        <v>1.8049429501437184E-3</v>
      </c>
      <c r="D82" s="10">
        <v>0.5</v>
      </c>
      <c r="E82" s="10">
        <v>1.46</v>
      </c>
      <c r="F82" s="16">
        <v>1.0999999999999999E-2</v>
      </c>
      <c r="G82" s="62">
        <v>6.9290000000000003E-3</v>
      </c>
      <c r="H82" s="63"/>
      <c r="I82" s="62">
        <v>0.62990199999999996</v>
      </c>
      <c r="J82" s="64"/>
    </row>
    <row r="83" spans="1:10" x14ac:dyDescent="0.25">
      <c r="A83" s="10" t="s">
        <v>53</v>
      </c>
      <c r="B83" s="15">
        <f>L70</f>
        <v>0.44225000000000003</v>
      </c>
      <c r="C83" s="50">
        <f>L72</f>
        <v>1.1328411577049976E-3</v>
      </c>
      <c r="D83" s="10">
        <v>0.5</v>
      </c>
      <c r="E83" s="10">
        <v>2.91</v>
      </c>
      <c r="F83" s="16">
        <v>0.17199999999999999</v>
      </c>
      <c r="G83" s="65">
        <v>0.110677</v>
      </c>
      <c r="H83" s="66"/>
      <c r="I83" s="65">
        <v>0.64347399999999999</v>
      </c>
      <c r="J83" s="67"/>
    </row>
    <row r="84" spans="1:10" x14ac:dyDescent="0.25">
      <c r="A84" s="68" t="s">
        <v>67</v>
      </c>
      <c r="B84" s="69"/>
      <c r="C84" s="69"/>
      <c r="D84" s="69"/>
      <c r="E84" s="69"/>
      <c r="F84" s="70"/>
      <c r="G84" s="71">
        <f>SUM(G78:G83)</f>
        <v>1.9718399999999998</v>
      </c>
      <c r="H84" s="72"/>
      <c r="I84" s="71">
        <f>SUM(I78:I83)</f>
        <v>10.496436999999997</v>
      </c>
      <c r="J84" s="72"/>
    </row>
    <row r="87" spans="1:10" x14ac:dyDescent="0.25">
      <c r="B87" s="4"/>
    </row>
  </sheetData>
  <mergeCells count="32">
    <mergeCell ref="G82:H82"/>
    <mergeCell ref="I82:J82"/>
    <mergeCell ref="G83:H83"/>
    <mergeCell ref="I83:J83"/>
    <mergeCell ref="A84:F84"/>
    <mergeCell ref="G84:H84"/>
    <mergeCell ref="I84:J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A21C6-224F-464F-A959-4CA8E98A12BF}">
  <dimension ref="A1:AC86"/>
  <sheetViews>
    <sheetView topLeftCell="H36" zoomScaleNormal="100" workbookViewId="0">
      <selection activeCell="S70" sqref="S70"/>
    </sheetView>
  </sheetViews>
  <sheetFormatPr defaultRowHeight="15" x14ac:dyDescent="0.25"/>
  <cols>
    <col min="1" max="1" width="32" bestFit="1" customWidth="1"/>
    <col min="2" max="2" width="12.28515625" customWidth="1"/>
    <col min="3" max="3" width="13.42578125" customWidth="1"/>
    <col min="4" max="4" width="20.7109375" customWidth="1"/>
    <col min="5" max="5" width="22.28515625" customWidth="1"/>
    <col min="6" max="6" width="19.85546875" customWidth="1"/>
    <col min="7" max="7" width="25.140625" customWidth="1"/>
    <col min="8" max="8" width="25" customWidth="1"/>
    <col min="9" max="9" width="20.28515625" customWidth="1"/>
    <col min="10" max="10" width="10" customWidth="1"/>
    <col min="11" max="11" width="9.5703125" bestFit="1" customWidth="1"/>
    <col min="13" max="13" width="3.5703125" customWidth="1"/>
    <col min="14" max="14" width="19.28515625" bestFit="1" customWidth="1"/>
    <col min="15" max="15" width="17.28515625" bestFit="1" customWidth="1"/>
    <col min="16" max="16" width="23.140625" bestFit="1" customWidth="1"/>
    <col min="17" max="17" width="27.5703125" bestFit="1" customWidth="1"/>
    <col min="18" max="18" width="14.5703125" bestFit="1" customWidth="1"/>
    <col min="19" max="19" width="19.85546875" bestFit="1" customWidth="1"/>
    <col min="20" max="20" width="15.5703125" bestFit="1" customWidth="1"/>
    <col min="21" max="21" width="18" bestFit="1" customWidth="1"/>
    <col min="22" max="22" width="26" bestFit="1" customWidth="1"/>
    <col min="23" max="23" width="23.7109375" bestFit="1" customWidth="1"/>
    <col min="24" max="24" width="24.140625" bestFit="1" customWidth="1"/>
    <col min="25" max="25" width="18.42578125" bestFit="1" customWidth="1"/>
    <col min="26" max="26" width="12.5703125" bestFit="1" customWidth="1"/>
    <col min="27" max="27" width="18.42578125" bestFit="1" customWidth="1"/>
    <col min="28" max="28" width="18.28515625" bestFit="1" customWidth="1"/>
    <col min="29" max="29" width="19.140625" bestFit="1" customWidth="1"/>
  </cols>
  <sheetData>
    <row r="1" spans="1:29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N1" s="53" t="s">
        <v>1</v>
      </c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/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</row>
    <row r="3" spans="1:29" x14ac:dyDescent="0.25">
      <c r="A3" s="3" t="s">
        <v>29</v>
      </c>
      <c r="B3" s="1" t="s">
        <v>30</v>
      </c>
      <c r="C3" s="1" t="s">
        <v>31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33</v>
      </c>
      <c r="I3" s="1" t="s">
        <v>34</v>
      </c>
      <c r="J3" s="1"/>
      <c r="K3" s="1"/>
      <c r="L3" s="1" t="s">
        <v>35</v>
      </c>
      <c r="M3" s="3"/>
      <c r="N3" s="1" t="s">
        <v>32</v>
      </c>
      <c r="O3" s="1" t="s">
        <v>32</v>
      </c>
      <c r="P3" s="1" t="s">
        <v>32</v>
      </c>
      <c r="Q3" s="1" t="s">
        <v>32</v>
      </c>
      <c r="R3" s="1" t="s">
        <v>32</v>
      </c>
      <c r="S3" s="1" t="s">
        <v>32</v>
      </c>
      <c r="T3" s="1" t="s">
        <v>32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38</v>
      </c>
      <c r="AA3" s="1" t="s">
        <v>39</v>
      </c>
      <c r="AB3" s="1" t="s">
        <v>36</v>
      </c>
      <c r="AC3" s="1" t="s">
        <v>36</v>
      </c>
    </row>
    <row r="4" spans="1:29" x14ac:dyDescent="0.25">
      <c r="A4" t="s">
        <v>40</v>
      </c>
      <c r="B4" s="4">
        <v>2000</v>
      </c>
      <c r="C4" s="5">
        <v>105</v>
      </c>
      <c r="D4" s="4">
        <v>115</v>
      </c>
      <c r="E4" s="4">
        <v>109</v>
      </c>
      <c r="F4" s="4">
        <v>29</v>
      </c>
      <c r="G4" s="4">
        <v>22</v>
      </c>
      <c r="H4" s="5">
        <v>105.01</v>
      </c>
      <c r="I4" s="6">
        <v>6.194</v>
      </c>
      <c r="J4" s="5">
        <v>14.49</v>
      </c>
      <c r="K4" s="5"/>
      <c r="L4" s="7">
        <v>0.28160000000000002</v>
      </c>
      <c r="N4" s="4">
        <v>111.4</v>
      </c>
      <c r="O4" s="4">
        <v>114.5</v>
      </c>
      <c r="P4" s="4">
        <v>26</v>
      </c>
      <c r="Q4" s="4">
        <v>30</v>
      </c>
      <c r="R4" s="4">
        <v>30</v>
      </c>
      <c r="S4" s="4"/>
      <c r="T4" s="4">
        <v>159</v>
      </c>
      <c r="U4" s="5">
        <v>0.05</v>
      </c>
      <c r="V4" s="4">
        <v>103</v>
      </c>
      <c r="W4" s="4">
        <v>403</v>
      </c>
      <c r="X4" s="4">
        <v>56.69</v>
      </c>
      <c r="Y4" s="4">
        <v>279</v>
      </c>
      <c r="Z4" s="4">
        <v>80</v>
      </c>
      <c r="AA4" s="4">
        <v>11.41</v>
      </c>
      <c r="AB4" s="5">
        <v>0.04</v>
      </c>
      <c r="AC4" s="4">
        <v>99</v>
      </c>
    </row>
    <row r="5" spans="1:29" x14ac:dyDescent="0.25">
      <c r="A5" t="s">
        <v>41</v>
      </c>
      <c r="B5" s="4">
        <v>2000</v>
      </c>
      <c r="C5" s="5">
        <v>105</v>
      </c>
      <c r="D5" s="4">
        <v>115</v>
      </c>
      <c r="E5" s="4">
        <v>109</v>
      </c>
      <c r="F5" s="4">
        <v>29</v>
      </c>
      <c r="G5" s="4">
        <v>22</v>
      </c>
      <c r="H5" s="5">
        <v>105</v>
      </c>
      <c r="I5" s="6">
        <v>6.1950000000000003</v>
      </c>
      <c r="J5" s="5">
        <v>14.49</v>
      </c>
      <c r="K5" s="5"/>
      <c r="L5" s="7">
        <v>0.28170000000000001</v>
      </c>
      <c r="N5" s="4">
        <v>111.4</v>
      </c>
      <c r="O5" s="4">
        <v>114.5</v>
      </c>
      <c r="P5" s="4">
        <v>26</v>
      </c>
      <c r="Q5" s="4">
        <v>30</v>
      </c>
      <c r="R5" s="4">
        <v>30</v>
      </c>
      <c r="S5" s="4"/>
      <c r="T5" s="4">
        <v>158.1</v>
      </c>
      <c r="U5" s="5">
        <v>5.0999999999999997E-2</v>
      </c>
      <c r="V5" s="4">
        <v>104</v>
      </c>
      <c r="W5" s="4">
        <v>403</v>
      </c>
      <c r="X5" s="4">
        <v>56.74</v>
      </c>
      <c r="Y5" s="4">
        <v>279</v>
      </c>
      <c r="Z5" s="4">
        <v>80</v>
      </c>
      <c r="AA5" s="4">
        <v>11.47</v>
      </c>
      <c r="AB5" s="5">
        <v>0.04</v>
      </c>
      <c r="AC5" s="4">
        <v>99</v>
      </c>
    </row>
    <row r="6" spans="1:29" x14ac:dyDescent="0.25">
      <c r="A6" t="s">
        <v>42</v>
      </c>
      <c r="B6" s="4">
        <v>2000</v>
      </c>
      <c r="C6" s="5">
        <v>105</v>
      </c>
      <c r="D6" s="4">
        <v>115</v>
      </c>
      <c r="E6" s="4">
        <v>109</v>
      </c>
      <c r="F6" s="4">
        <v>29</v>
      </c>
      <c r="G6" s="4">
        <v>22</v>
      </c>
      <c r="H6" s="5">
        <v>105</v>
      </c>
      <c r="I6" s="6">
        <v>6.1959999999999997</v>
      </c>
      <c r="J6" s="5">
        <v>14.49</v>
      </c>
      <c r="K6" s="5"/>
      <c r="L6" s="7">
        <v>0.28170000000000001</v>
      </c>
      <c r="N6" s="4">
        <v>111.4</v>
      </c>
      <c r="O6" s="4">
        <v>114.5</v>
      </c>
      <c r="P6" s="4">
        <v>26</v>
      </c>
      <c r="Q6" s="4">
        <v>29</v>
      </c>
      <c r="R6" s="4">
        <v>30</v>
      </c>
      <c r="S6" s="4"/>
      <c r="T6" s="4">
        <v>158.5</v>
      </c>
      <c r="U6" s="5">
        <v>5.0999999999999997E-2</v>
      </c>
      <c r="V6" s="4">
        <v>104</v>
      </c>
      <c r="W6" s="4">
        <v>403</v>
      </c>
      <c r="X6" s="4">
        <v>56.44</v>
      </c>
      <c r="Y6" s="4">
        <v>279</v>
      </c>
      <c r="Z6" s="4">
        <v>80</v>
      </c>
      <c r="AA6" s="4">
        <v>11.4</v>
      </c>
      <c r="AB6" s="5">
        <v>0.04</v>
      </c>
      <c r="AC6" s="4">
        <v>99</v>
      </c>
    </row>
    <row r="7" spans="1:29" x14ac:dyDescent="0.25">
      <c r="A7" t="s">
        <v>43</v>
      </c>
      <c r="B7" s="4">
        <v>2000</v>
      </c>
      <c r="C7" s="5">
        <v>105</v>
      </c>
      <c r="D7" s="4">
        <v>115</v>
      </c>
      <c r="E7" s="4">
        <v>109.1</v>
      </c>
      <c r="F7" s="4">
        <v>29</v>
      </c>
      <c r="G7" s="4">
        <v>22</v>
      </c>
      <c r="H7" s="5">
        <v>105</v>
      </c>
      <c r="I7" s="6">
        <v>6.1980000000000004</v>
      </c>
      <c r="J7" s="5">
        <v>14.48</v>
      </c>
      <c r="K7" s="5"/>
      <c r="L7" s="7">
        <v>0.28189999999999998</v>
      </c>
      <c r="N7" s="4">
        <v>111.5</v>
      </c>
      <c r="O7" s="4">
        <v>114.5</v>
      </c>
      <c r="P7" s="4">
        <v>26</v>
      </c>
      <c r="Q7" s="4">
        <v>30</v>
      </c>
      <c r="R7" s="4">
        <v>30</v>
      </c>
      <c r="S7" s="4"/>
      <c r="T7" s="4">
        <v>157.1</v>
      </c>
      <c r="U7" s="5">
        <v>5.0999999999999997E-2</v>
      </c>
      <c r="V7" s="4">
        <v>104</v>
      </c>
      <c r="W7" s="4">
        <v>403</v>
      </c>
      <c r="X7" s="4">
        <v>56.57</v>
      </c>
      <c r="Y7" s="4">
        <v>278</v>
      </c>
      <c r="Z7" s="4">
        <v>80</v>
      </c>
      <c r="AA7" s="4">
        <v>11.45</v>
      </c>
      <c r="AB7" s="5">
        <v>0.04</v>
      </c>
      <c r="AC7" s="4">
        <v>99</v>
      </c>
    </row>
    <row r="8" spans="1:29" x14ac:dyDescent="0.25">
      <c r="A8" t="s">
        <v>44</v>
      </c>
      <c r="B8" s="4">
        <v>2000</v>
      </c>
      <c r="C8" s="5">
        <v>105</v>
      </c>
      <c r="D8" s="4">
        <v>115</v>
      </c>
      <c r="E8" s="4">
        <v>109</v>
      </c>
      <c r="F8" s="4">
        <v>29</v>
      </c>
      <c r="G8" s="4">
        <v>22</v>
      </c>
      <c r="H8" s="5">
        <v>105</v>
      </c>
      <c r="I8" s="6">
        <v>6.1920000000000002</v>
      </c>
      <c r="J8" s="5">
        <v>14.48</v>
      </c>
      <c r="K8" s="5"/>
      <c r="L8" s="7">
        <v>0.28160000000000002</v>
      </c>
      <c r="N8" s="4">
        <v>111.3</v>
      </c>
      <c r="O8" s="4">
        <v>114.5</v>
      </c>
      <c r="P8" s="4">
        <v>25.9</v>
      </c>
      <c r="Q8" s="4">
        <v>29</v>
      </c>
      <c r="R8" s="4">
        <v>30</v>
      </c>
      <c r="S8" s="4"/>
      <c r="T8" s="4">
        <v>157.69999999999999</v>
      </c>
      <c r="U8" s="5">
        <v>5.0999999999999997E-2</v>
      </c>
      <c r="V8" s="4">
        <v>103</v>
      </c>
      <c r="W8" s="4">
        <v>404</v>
      </c>
      <c r="X8" s="4">
        <v>56.64</v>
      </c>
      <c r="Y8" s="4">
        <v>279</v>
      </c>
      <c r="Z8" s="4">
        <v>80</v>
      </c>
      <c r="AA8" s="4">
        <v>11.52</v>
      </c>
      <c r="AB8" s="5">
        <v>0.03</v>
      </c>
      <c r="AC8" s="4">
        <v>97.4</v>
      </c>
    </row>
    <row r="9" spans="1:29" x14ac:dyDescent="0.25">
      <c r="A9" t="s">
        <v>45</v>
      </c>
      <c r="B9" s="4">
        <v>2000</v>
      </c>
      <c r="C9" s="5">
        <v>105</v>
      </c>
      <c r="D9" s="4">
        <v>114.9</v>
      </c>
      <c r="E9" s="4">
        <v>109</v>
      </c>
      <c r="F9" s="4">
        <v>29</v>
      </c>
      <c r="G9" s="4">
        <v>22</v>
      </c>
      <c r="H9" s="5">
        <v>104.99</v>
      </c>
      <c r="I9" s="6">
        <v>6.1929999999999996</v>
      </c>
      <c r="J9" s="5">
        <v>14.48</v>
      </c>
      <c r="L9" s="7">
        <v>0.28160000000000002</v>
      </c>
      <c r="N9" s="4">
        <v>111.4</v>
      </c>
      <c r="O9" s="4">
        <v>114.5</v>
      </c>
      <c r="P9" s="4">
        <v>25.9</v>
      </c>
      <c r="Q9" s="4">
        <v>29</v>
      </c>
      <c r="R9" s="4">
        <v>30</v>
      </c>
      <c r="S9" s="4"/>
      <c r="T9" s="4">
        <v>158.6</v>
      </c>
      <c r="U9" s="5">
        <v>0.05</v>
      </c>
      <c r="V9" s="4">
        <v>103</v>
      </c>
      <c r="W9" s="4">
        <v>403</v>
      </c>
      <c r="X9" s="4">
        <v>56.56</v>
      </c>
      <c r="Y9" s="4">
        <v>279</v>
      </c>
      <c r="Z9" s="4">
        <v>80</v>
      </c>
      <c r="AA9" s="4">
        <v>11.51</v>
      </c>
      <c r="AB9" s="5">
        <v>0.04</v>
      </c>
      <c r="AC9" s="4">
        <v>97.4</v>
      </c>
    </row>
    <row r="10" spans="1:29" x14ac:dyDescent="0.25">
      <c r="A10" s="3" t="s">
        <v>46</v>
      </c>
      <c r="B10" s="4">
        <f>AVERAGE(B4:B9)</f>
        <v>2000</v>
      </c>
      <c r="C10" s="4">
        <f t="shared" ref="C10:L10" si="0">AVERAGE(C4:C9)</f>
        <v>105</v>
      </c>
      <c r="D10" s="4">
        <f t="shared" si="0"/>
        <v>114.98333333333333</v>
      </c>
      <c r="E10" s="4">
        <f t="shared" si="0"/>
        <v>109.01666666666667</v>
      </c>
      <c r="F10" s="4">
        <f t="shared" si="0"/>
        <v>29</v>
      </c>
      <c r="G10" s="4">
        <f t="shared" si="0"/>
        <v>22</v>
      </c>
      <c r="H10" s="4">
        <f t="shared" si="0"/>
        <v>105</v>
      </c>
      <c r="I10" s="4">
        <f t="shared" si="0"/>
        <v>6.1946666666666665</v>
      </c>
      <c r="J10" s="4">
        <f t="shared" si="0"/>
        <v>14.485000000000001</v>
      </c>
      <c r="K10" s="5">
        <f>MAX(J4:J9)-MIN(J4:J9)</f>
        <v>9.9999999999997868E-3</v>
      </c>
      <c r="L10" s="7">
        <f t="shared" si="0"/>
        <v>0.28168333333333334</v>
      </c>
      <c r="N10" s="4">
        <f>AVERAGE(N4:N9)</f>
        <v>111.39999999999999</v>
      </c>
      <c r="O10" s="4">
        <f t="shared" ref="O10:AC10" si="1">AVERAGE(O4:O9)</f>
        <v>114.5</v>
      </c>
      <c r="P10" s="4">
        <f t="shared" si="1"/>
        <v>25.966666666666669</v>
      </c>
      <c r="Q10" s="4">
        <f t="shared" si="1"/>
        <v>29.5</v>
      </c>
      <c r="R10" s="4">
        <f t="shared" si="1"/>
        <v>30</v>
      </c>
      <c r="S10" s="5">
        <f>MAX(R4:R9)-MIN(R4:R9)</f>
        <v>0</v>
      </c>
      <c r="T10" s="4">
        <f t="shared" si="1"/>
        <v>158.16666666666669</v>
      </c>
      <c r="U10" s="4">
        <f t="shared" si="1"/>
        <v>5.0666666666666665E-2</v>
      </c>
      <c r="V10" s="4">
        <f t="shared" si="1"/>
        <v>103.5</v>
      </c>
      <c r="W10" s="4">
        <f t="shared" si="1"/>
        <v>403.16666666666669</v>
      </c>
      <c r="X10" s="4">
        <f t="shared" si="1"/>
        <v>56.606666666666662</v>
      </c>
      <c r="Y10" s="4">
        <f t="shared" si="1"/>
        <v>278.83333333333331</v>
      </c>
      <c r="Z10" s="4">
        <f t="shared" si="1"/>
        <v>80</v>
      </c>
      <c r="AA10" s="4">
        <f t="shared" si="1"/>
        <v>11.46</v>
      </c>
      <c r="AB10" s="4">
        <f t="shared" si="1"/>
        <v>3.8333333333333337E-2</v>
      </c>
      <c r="AC10" s="4">
        <f t="shared" si="1"/>
        <v>98.466666666666654</v>
      </c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3" t="s">
        <v>47</v>
      </c>
      <c r="L11" s="8">
        <f>_xlfn.STDEV.S(L4:L9)</f>
        <v>1.1690451944498834E-4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3" t="s">
        <v>48</v>
      </c>
      <c r="L12" s="49">
        <f>_xlfn.STDEV.S(L4:L9)/AVERAGE(L4:L9)</f>
        <v>4.150210737056565E-4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5">
      <c r="B13" s="53" t="s">
        <v>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N13" s="53" t="s">
        <v>1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x14ac:dyDescent="0.25"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10</v>
      </c>
      <c r="K14" s="1" t="s">
        <v>11</v>
      </c>
      <c r="L14" s="1" t="s">
        <v>12</v>
      </c>
      <c r="M14" s="2"/>
      <c r="N14" s="1" t="s">
        <v>13</v>
      </c>
      <c r="O14" s="1" t="s">
        <v>14</v>
      </c>
      <c r="P14" s="1" t="s">
        <v>15</v>
      </c>
      <c r="Q14" s="1" t="s">
        <v>16</v>
      </c>
      <c r="R14" s="1" t="s">
        <v>17</v>
      </c>
      <c r="S14" s="1" t="s">
        <v>18</v>
      </c>
      <c r="T14" s="1" t="s">
        <v>19</v>
      </c>
      <c r="U14" s="1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27</v>
      </c>
      <c r="AC14" s="1" t="s">
        <v>28</v>
      </c>
    </row>
    <row r="15" spans="1:29" x14ac:dyDescent="0.25">
      <c r="A15" s="3" t="s">
        <v>49</v>
      </c>
      <c r="B15" s="1" t="s">
        <v>30</v>
      </c>
      <c r="C15" s="1" t="s">
        <v>31</v>
      </c>
      <c r="D15" s="1" t="s">
        <v>32</v>
      </c>
      <c r="E15" s="1" t="s">
        <v>32</v>
      </c>
      <c r="F15" s="1" t="s">
        <v>32</v>
      </c>
      <c r="G15" s="1" t="s">
        <v>32</v>
      </c>
      <c r="H15" s="1" t="s">
        <v>33</v>
      </c>
      <c r="I15" s="1" t="s">
        <v>34</v>
      </c>
      <c r="J15" s="1"/>
      <c r="K15" s="1"/>
      <c r="L15" s="1" t="s">
        <v>35</v>
      </c>
      <c r="M15" s="3"/>
      <c r="N15" s="1" t="s">
        <v>32</v>
      </c>
      <c r="O15" s="1" t="s">
        <v>32</v>
      </c>
      <c r="P15" s="1" t="s">
        <v>32</v>
      </c>
      <c r="Q15" s="1" t="s">
        <v>32</v>
      </c>
      <c r="R15" s="1" t="s">
        <v>32</v>
      </c>
      <c r="S15" s="1" t="s">
        <v>32</v>
      </c>
      <c r="T15" s="1" t="s">
        <v>32</v>
      </c>
      <c r="U15" s="1" t="s">
        <v>36</v>
      </c>
      <c r="V15" s="1" t="s">
        <v>36</v>
      </c>
      <c r="W15" s="1" t="s">
        <v>36</v>
      </c>
      <c r="X15" s="1" t="s">
        <v>37</v>
      </c>
      <c r="Y15" s="1" t="s">
        <v>36</v>
      </c>
      <c r="Z15" s="1" t="s">
        <v>38</v>
      </c>
      <c r="AA15" s="1" t="s">
        <v>39</v>
      </c>
      <c r="AB15" s="1" t="s">
        <v>36</v>
      </c>
      <c r="AC15" s="1" t="s">
        <v>36</v>
      </c>
    </row>
    <row r="16" spans="1:29" x14ac:dyDescent="0.25">
      <c r="A16" t="s">
        <v>40</v>
      </c>
      <c r="B16" s="4">
        <v>2000</v>
      </c>
      <c r="C16" s="5">
        <v>105</v>
      </c>
      <c r="D16" s="4">
        <v>65</v>
      </c>
      <c r="E16" s="4">
        <v>65</v>
      </c>
      <c r="F16" s="4">
        <v>29</v>
      </c>
      <c r="G16" s="4">
        <v>22</v>
      </c>
      <c r="H16" s="5">
        <v>105.01</v>
      </c>
      <c r="I16" s="6">
        <v>6.4809999999999999</v>
      </c>
      <c r="J16" s="5">
        <v>14.49</v>
      </c>
      <c r="K16" s="5"/>
      <c r="L16" s="7">
        <v>0.29480000000000001</v>
      </c>
      <c r="N16" s="4">
        <v>57.1</v>
      </c>
      <c r="O16" s="4">
        <v>70.900000000000006</v>
      </c>
      <c r="P16" s="4">
        <v>26.1</v>
      </c>
      <c r="Q16" s="4">
        <v>29</v>
      </c>
      <c r="R16" s="4">
        <v>30</v>
      </c>
      <c r="S16" s="4"/>
      <c r="T16" s="4">
        <v>56.9</v>
      </c>
      <c r="U16" s="5">
        <v>0.05</v>
      </c>
      <c r="V16" s="4">
        <v>103</v>
      </c>
      <c r="W16" s="4">
        <v>405</v>
      </c>
      <c r="X16" s="4">
        <v>56.51</v>
      </c>
      <c r="Y16" s="4">
        <v>547</v>
      </c>
      <c r="Z16" s="4">
        <v>80</v>
      </c>
      <c r="AA16" s="4">
        <v>11.5</v>
      </c>
      <c r="AB16" s="5">
        <v>0.03</v>
      </c>
      <c r="AC16" s="4">
        <v>97.4</v>
      </c>
    </row>
    <row r="17" spans="1:29" x14ac:dyDescent="0.25">
      <c r="A17" t="s">
        <v>41</v>
      </c>
      <c r="B17" s="4">
        <v>2000</v>
      </c>
      <c r="C17" s="5">
        <v>105</v>
      </c>
      <c r="D17" s="4">
        <v>65</v>
      </c>
      <c r="E17" s="4">
        <v>65</v>
      </c>
      <c r="F17" s="4">
        <v>29</v>
      </c>
      <c r="G17" s="4">
        <v>22</v>
      </c>
      <c r="H17" s="5">
        <v>104.99</v>
      </c>
      <c r="I17" s="6">
        <v>6.4820000000000002</v>
      </c>
      <c r="J17" s="5">
        <v>14.49</v>
      </c>
      <c r="K17" s="5"/>
      <c r="L17" s="7">
        <v>0.29470000000000002</v>
      </c>
      <c r="N17" s="4">
        <v>57</v>
      </c>
      <c r="O17" s="4">
        <v>70.8</v>
      </c>
      <c r="P17" s="4">
        <v>26.1</v>
      </c>
      <c r="Q17" s="4">
        <v>29</v>
      </c>
      <c r="R17" s="4">
        <v>30</v>
      </c>
      <c r="S17" s="4"/>
      <c r="T17" s="4">
        <v>56.8</v>
      </c>
      <c r="U17" s="5">
        <v>0.05</v>
      </c>
      <c r="V17" s="4">
        <v>103</v>
      </c>
      <c r="W17" s="4">
        <v>405</v>
      </c>
      <c r="X17" s="4">
        <v>56.56</v>
      </c>
      <c r="Y17" s="4">
        <v>548</v>
      </c>
      <c r="Z17" s="4">
        <v>80</v>
      </c>
      <c r="AA17" s="4">
        <v>11.53</v>
      </c>
      <c r="AB17" s="5">
        <v>0.03</v>
      </c>
      <c r="AC17" s="4">
        <v>97.4</v>
      </c>
    </row>
    <row r="18" spans="1:29" x14ac:dyDescent="0.25">
      <c r="A18" t="s">
        <v>42</v>
      </c>
      <c r="B18" s="4">
        <v>2000</v>
      </c>
      <c r="C18" s="5">
        <v>105</v>
      </c>
      <c r="D18" s="4">
        <v>65</v>
      </c>
      <c r="E18" s="4">
        <v>65</v>
      </c>
      <c r="F18" s="4">
        <v>29</v>
      </c>
      <c r="G18" s="4">
        <v>22</v>
      </c>
      <c r="H18" s="5">
        <v>105.01</v>
      </c>
      <c r="I18" s="6">
        <v>6.4779999999999998</v>
      </c>
      <c r="J18" s="5">
        <v>14.5</v>
      </c>
      <c r="K18" s="5"/>
      <c r="L18" s="7">
        <v>0.29459999999999997</v>
      </c>
      <c r="N18" s="4">
        <v>56.9</v>
      </c>
      <c r="O18" s="4">
        <v>70.7</v>
      </c>
      <c r="P18" s="4">
        <v>26</v>
      </c>
      <c r="Q18" s="4">
        <v>29</v>
      </c>
      <c r="R18" s="4">
        <v>30</v>
      </c>
      <c r="S18" s="4"/>
      <c r="T18" s="4">
        <v>56.7</v>
      </c>
      <c r="U18" s="5">
        <v>5.0999999999999997E-2</v>
      </c>
      <c r="V18" s="4">
        <v>103</v>
      </c>
      <c r="W18" s="4">
        <v>405</v>
      </c>
      <c r="X18" s="4">
        <v>56.6</v>
      </c>
      <c r="Y18" s="4">
        <v>548</v>
      </c>
      <c r="Z18" s="4">
        <v>80</v>
      </c>
      <c r="AA18" s="4">
        <v>11.53</v>
      </c>
      <c r="AB18" s="5">
        <v>0.03</v>
      </c>
      <c r="AC18" s="4">
        <v>97.4</v>
      </c>
    </row>
    <row r="19" spans="1:29" x14ac:dyDescent="0.25">
      <c r="A19" t="s">
        <v>43</v>
      </c>
      <c r="B19" s="4">
        <v>2000</v>
      </c>
      <c r="C19" s="5">
        <v>105</v>
      </c>
      <c r="D19" s="4">
        <v>64.900000000000006</v>
      </c>
      <c r="E19" s="4">
        <v>65</v>
      </c>
      <c r="F19" s="4">
        <v>29</v>
      </c>
      <c r="G19" s="4">
        <v>22</v>
      </c>
      <c r="H19" s="5">
        <v>105</v>
      </c>
      <c r="I19" s="6">
        <v>6.48</v>
      </c>
      <c r="J19" s="5">
        <v>14.49</v>
      </c>
      <c r="K19" s="5"/>
      <c r="L19" s="7">
        <v>0.29470000000000002</v>
      </c>
      <c r="N19" s="4">
        <v>57</v>
      </c>
      <c r="O19" s="4">
        <v>70.8</v>
      </c>
      <c r="P19" s="4">
        <v>25.9</v>
      </c>
      <c r="Q19" s="4">
        <v>29</v>
      </c>
      <c r="R19" s="4">
        <v>30</v>
      </c>
      <c r="S19" s="4"/>
      <c r="T19" s="4">
        <v>56.8</v>
      </c>
      <c r="U19" s="5">
        <v>4.8000000000000001E-2</v>
      </c>
      <c r="V19" s="4">
        <v>103</v>
      </c>
      <c r="W19" s="4">
        <v>405</v>
      </c>
      <c r="X19" s="4">
        <v>56.6</v>
      </c>
      <c r="Y19" s="4">
        <v>547</v>
      </c>
      <c r="Z19" s="4">
        <v>80</v>
      </c>
      <c r="AA19" s="4">
        <v>11.53</v>
      </c>
      <c r="AB19" s="5">
        <v>0.03</v>
      </c>
      <c r="AC19" s="4">
        <v>97.4</v>
      </c>
    </row>
    <row r="20" spans="1:29" x14ac:dyDescent="0.25">
      <c r="A20" t="s">
        <v>44</v>
      </c>
      <c r="B20" s="4">
        <v>2000</v>
      </c>
      <c r="C20" s="5">
        <v>105</v>
      </c>
      <c r="D20" s="4">
        <v>65</v>
      </c>
      <c r="E20" s="4">
        <v>65</v>
      </c>
      <c r="F20" s="4">
        <v>29</v>
      </c>
      <c r="G20" s="4">
        <v>22</v>
      </c>
      <c r="H20" s="5">
        <v>104.98</v>
      </c>
      <c r="I20" s="6">
        <v>6.4770000000000003</v>
      </c>
      <c r="J20" s="5">
        <v>14.49</v>
      </c>
      <c r="K20" s="5"/>
      <c r="L20" s="7">
        <v>0.29449999999999998</v>
      </c>
      <c r="N20" s="4">
        <v>57.1</v>
      </c>
      <c r="O20" s="4">
        <v>70.7</v>
      </c>
      <c r="P20" s="4">
        <v>26</v>
      </c>
      <c r="Q20" s="4">
        <v>29</v>
      </c>
      <c r="R20" s="4">
        <v>30</v>
      </c>
      <c r="S20" s="4"/>
      <c r="T20" s="4">
        <v>56.9</v>
      </c>
      <c r="U20" s="5">
        <v>4.9000000000000002E-2</v>
      </c>
      <c r="V20" s="4">
        <v>103</v>
      </c>
      <c r="W20" s="4">
        <v>405</v>
      </c>
      <c r="X20" s="4">
        <v>56.5</v>
      </c>
      <c r="Y20" s="4">
        <v>547</v>
      </c>
      <c r="Z20" s="4">
        <v>80</v>
      </c>
      <c r="AA20" s="4">
        <v>11.43</v>
      </c>
      <c r="AB20" s="5">
        <v>0.03</v>
      </c>
      <c r="AC20" s="4">
        <v>97.3</v>
      </c>
    </row>
    <row r="21" spans="1:29" x14ac:dyDescent="0.25">
      <c r="A21" t="s">
        <v>45</v>
      </c>
      <c r="B21" s="4">
        <v>2000</v>
      </c>
      <c r="C21" s="5">
        <v>105</v>
      </c>
      <c r="D21" s="4">
        <v>65.099999999999994</v>
      </c>
      <c r="E21" s="4">
        <v>65.099999999999994</v>
      </c>
      <c r="F21" s="4">
        <v>29</v>
      </c>
      <c r="G21" s="4">
        <v>22</v>
      </c>
      <c r="H21" s="5">
        <v>105</v>
      </c>
      <c r="I21" s="6">
        <v>6.4770000000000003</v>
      </c>
      <c r="J21" s="5">
        <v>14.5</v>
      </c>
      <c r="K21" s="5"/>
      <c r="L21" s="7">
        <v>0.29449999999999998</v>
      </c>
      <c r="N21" s="4">
        <v>57</v>
      </c>
      <c r="O21" s="4">
        <v>70.8</v>
      </c>
      <c r="P21" s="4">
        <v>25.9</v>
      </c>
      <c r="Q21" s="4">
        <v>29</v>
      </c>
      <c r="R21" s="4">
        <v>30</v>
      </c>
      <c r="S21" s="4"/>
      <c r="T21" s="4">
        <v>56.8</v>
      </c>
      <c r="U21" s="5">
        <v>0.05</v>
      </c>
      <c r="V21" s="4">
        <v>103</v>
      </c>
      <c r="W21" s="4">
        <v>405</v>
      </c>
      <c r="X21" s="4">
        <v>56.55</v>
      </c>
      <c r="Y21" s="4">
        <v>547</v>
      </c>
      <c r="Z21" s="4">
        <v>80</v>
      </c>
      <c r="AA21" s="4">
        <v>11.5</v>
      </c>
      <c r="AB21" s="5">
        <v>0.03</v>
      </c>
      <c r="AC21" s="4">
        <v>97.3</v>
      </c>
    </row>
    <row r="22" spans="1:29" x14ac:dyDescent="0.25">
      <c r="A22" s="3" t="s">
        <v>46</v>
      </c>
      <c r="B22" s="4">
        <f>AVERAGE(B16:B21)</f>
        <v>2000</v>
      </c>
      <c r="C22" s="4">
        <f t="shared" ref="C22:L22" si="2">AVERAGE(C16:C21)</f>
        <v>105</v>
      </c>
      <c r="D22" s="4">
        <f t="shared" si="2"/>
        <v>65</v>
      </c>
      <c r="E22" s="4">
        <f t="shared" si="2"/>
        <v>65.016666666666666</v>
      </c>
      <c r="F22" s="4">
        <f t="shared" si="2"/>
        <v>29</v>
      </c>
      <c r="G22" s="4">
        <f t="shared" si="2"/>
        <v>22</v>
      </c>
      <c r="H22" s="4">
        <f t="shared" si="2"/>
        <v>104.99833333333333</v>
      </c>
      <c r="I22" s="4">
        <f t="shared" si="2"/>
        <v>6.479166666666667</v>
      </c>
      <c r="J22" s="4">
        <f t="shared" si="2"/>
        <v>14.493333333333334</v>
      </c>
      <c r="K22" s="5">
        <f>MAX(J16:J21)-MIN(J16:J21)</f>
        <v>9.9999999999997868E-3</v>
      </c>
      <c r="L22" s="7">
        <f t="shared" si="2"/>
        <v>0.29463333333333336</v>
      </c>
      <c r="N22" s="4">
        <f>AVERAGE(N16:N21)</f>
        <v>57.016666666666673</v>
      </c>
      <c r="O22" s="4">
        <f t="shared" ref="O22:AC22" si="3">AVERAGE(O16:O21)</f>
        <v>70.783333333333331</v>
      </c>
      <c r="P22" s="4">
        <f t="shared" si="3"/>
        <v>26</v>
      </c>
      <c r="Q22" s="4">
        <f t="shared" si="3"/>
        <v>29</v>
      </c>
      <c r="R22" s="4">
        <f t="shared" si="3"/>
        <v>30</v>
      </c>
      <c r="S22" s="5">
        <f>MAX(R16:R21)-MIN(R16:R21)</f>
        <v>0</v>
      </c>
      <c r="T22" s="4">
        <f t="shared" si="3"/>
        <v>56.816666666666663</v>
      </c>
      <c r="U22" s="4">
        <f t="shared" si="3"/>
        <v>4.9666666666666665E-2</v>
      </c>
      <c r="V22" s="4">
        <f t="shared" si="3"/>
        <v>103</v>
      </c>
      <c r="W22" s="4">
        <f t="shared" si="3"/>
        <v>405</v>
      </c>
      <c r="X22" s="4">
        <f t="shared" si="3"/>
        <v>56.553333333333335</v>
      </c>
      <c r="Y22" s="4">
        <f t="shared" si="3"/>
        <v>547.33333333333337</v>
      </c>
      <c r="Z22" s="4">
        <f t="shared" si="3"/>
        <v>80</v>
      </c>
      <c r="AA22" s="4">
        <f t="shared" si="3"/>
        <v>11.503333333333336</v>
      </c>
      <c r="AB22" s="4">
        <f t="shared" si="3"/>
        <v>0.03</v>
      </c>
      <c r="AC22" s="4">
        <f t="shared" si="3"/>
        <v>97.366666666666674</v>
      </c>
    </row>
    <row r="23" spans="1:2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3" t="s">
        <v>47</v>
      </c>
      <c r="L23" s="8">
        <f>_xlfn.STDEV.S(L16:L21)</f>
        <v>1.2110601416391383E-4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3" t="s">
        <v>48</v>
      </c>
      <c r="L24" s="49">
        <f>_xlfn.STDEV.S(L16:L21)/AVERAGE(L16:L21)</f>
        <v>4.110397584474957E-4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x14ac:dyDescent="0.25">
      <c r="B25" s="53" t="s">
        <v>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N25" s="53" t="s">
        <v>1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spans="1:29" x14ac:dyDescent="0.25">
      <c r="B26" s="1" t="s">
        <v>2</v>
      </c>
      <c r="C26" s="1" t="s">
        <v>3</v>
      </c>
      <c r="D26" s="1" t="s">
        <v>4</v>
      </c>
      <c r="E26" s="1" t="s">
        <v>5</v>
      </c>
      <c r="F26" s="1" t="s">
        <v>6</v>
      </c>
      <c r="G26" s="1" t="s">
        <v>7</v>
      </c>
      <c r="H26" s="1" t="s">
        <v>8</v>
      </c>
      <c r="I26" s="1" t="s">
        <v>9</v>
      </c>
      <c r="J26" s="1" t="s">
        <v>10</v>
      </c>
      <c r="K26" s="1" t="s">
        <v>11</v>
      </c>
      <c r="L26" s="1" t="s">
        <v>12</v>
      </c>
      <c r="M26" s="2"/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1" t="s">
        <v>20</v>
      </c>
      <c r="V26" s="1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</row>
    <row r="27" spans="1:29" x14ac:dyDescent="0.25">
      <c r="A27" s="3" t="s">
        <v>50</v>
      </c>
      <c r="B27" s="1" t="s">
        <v>30</v>
      </c>
      <c r="C27" s="1" t="s">
        <v>31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33</v>
      </c>
      <c r="I27" s="1" t="s">
        <v>34</v>
      </c>
      <c r="J27" s="1"/>
      <c r="K27" s="1"/>
      <c r="L27" s="1" t="s">
        <v>35</v>
      </c>
      <c r="M27" s="3"/>
      <c r="N27" s="1" t="s">
        <v>32</v>
      </c>
      <c r="O27" s="1" t="s">
        <v>32</v>
      </c>
      <c r="P27" s="1" t="s">
        <v>32</v>
      </c>
      <c r="Q27" s="1" t="s">
        <v>32</v>
      </c>
      <c r="R27" s="1" t="s">
        <v>32</v>
      </c>
      <c r="S27" s="1" t="s">
        <v>32</v>
      </c>
      <c r="T27" s="1" t="s">
        <v>32</v>
      </c>
      <c r="U27" s="1" t="s">
        <v>36</v>
      </c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38</v>
      </c>
      <c r="AA27" s="1" t="s">
        <v>39</v>
      </c>
      <c r="AB27" s="1" t="s">
        <v>36</v>
      </c>
      <c r="AC27" s="1" t="s">
        <v>36</v>
      </c>
    </row>
    <row r="28" spans="1:29" x14ac:dyDescent="0.25">
      <c r="A28" t="s">
        <v>40</v>
      </c>
      <c r="B28" s="4">
        <v>1500</v>
      </c>
      <c r="C28" s="5">
        <v>105</v>
      </c>
      <c r="D28" s="4">
        <v>115.1</v>
      </c>
      <c r="E28" s="4">
        <v>109</v>
      </c>
      <c r="F28" s="4">
        <v>29</v>
      </c>
      <c r="G28" s="4">
        <v>22</v>
      </c>
      <c r="H28" s="5">
        <v>104.99</v>
      </c>
      <c r="I28" s="6">
        <v>4.6710000000000003</v>
      </c>
      <c r="J28" s="5">
        <v>14.48</v>
      </c>
      <c r="K28" s="5"/>
      <c r="L28" s="7">
        <v>0.28320000000000001</v>
      </c>
      <c r="N28" s="4">
        <v>113.9</v>
      </c>
      <c r="O28" s="4">
        <v>114</v>
      </c>
      <c r="P28" s="4">
        <v>26.1</v>
      </c>
      <c r="Q28" s="4">
        <v>30</v>
      </c>
      <c r="R28" s="4">
        <v>30</v>
      </c>
      <c r="S28" s="4"/>
      <c r="T28" s="4">
        <v>160</v>
      </c>
      <c r="U28" s="5">
        <v>4.9000000000000002E-2</v>
      </c>
      <c r="V28" s="4">
        <v>104</v>
      </c>
      <c r="W28" s="4">
        <v>405</v>
      </c>
      <c r="X28" s="4">
        <v>58.12</v>
      </c>
      <c r="Y28" s="4">
        <v>238</v>
      </c>
      <c r="Z28" s="4">
        <v>80</v>
      </c>
      <c r="AA28" s="4">
        <v>11.46</v>
      </c>
      <c r="AB28" s="5">
        <v>0.04</v>
      </c>
      <c r="AC28" s="4">
        <v>97.3</v>
      </c>
    </row>
    <row r="29" spans="1:29" x14ac:dyDescent="0.25">
      <c r="A29" t="s">
        <v>41</v>
      </c>
      <c r="B29" s="4">
        <v>1500</v>
      </c>
      <c r="C29" s="5">
        <v>105</v>
      </c>
      <c r="D29" s="4">
        <v>115</v>
      </c>
      <c r="E29" s="4">
        <v>108.8</v>
      </c>
      <c r="F29" s="4">
        <v>29</v>
      </c>
      <c r="G29" s="4">
        <v>22</v>
      </c>
      <c r="H29" s="5">
        <v>105.02</v>
      </c>
      <c r="I29" s="6">
        <v>4.67</v>
      </c>
      <c r="J29" s="5">
        <v>14.49</v>
      </c>
      <c r="K29" s="5"/>
      <c r="L29" s="7">
        <v>0.28310000000000002</v>
      </c>
      <c r="N29" s="4">
        <v>113.8</v>
      </c>
      <c r="O29" s="4">
        <v>113.7</v>
      </c>
      <c r="P29" s="4">
        <v>26</v>
      </c>
      <c r="Q29" s="4">
        <v>29</v>
      </c>
      <c r="R29" s="4">
        <v>30</v>
      </c>
      <c r="S29" s="4"/>
      <c r="T29" s="4">
        <v>161.5</v>
      </c>
      <c r="U29" s="5">
        <v>0.05</v>
      </c>
      <c r="V29" s="4">
        <v>104</v>
      </c>
      <c r="W29" s="4">
        <v>405</v>
      </c>
      <c r="X29" s="4">
        <v>58.05</v>
      </c>
      <c r="Y29" s="4">
        <v>239</v>
      </c>
      <c r="Z29" s="4">
        <v>80</v>
      </c>
      <c r="AA29" s="4">
        <v>11.43</v>
      </c>
      <c r="AB29" s="5">
        <v>0.04</v>
      </c>
      <c r="AC29" s="4">
        <v>97.3</v>
      </c>
    </row>
    <row r="30" spans="1:29" x14ac:dyDescent="0.25">
      <c r="A30" t="s">
        <v>42</v>
      </c>
      <c r="B30" s="4">
        <v>1500</v>
      </c>
      <c r="C30" s="5">
        <v>105</v>
      </c>
      <c r="D30" s="4">
        <v>115</v>
      </c>
      <c r="E30" s="4">
        <v>109.1</v>
      </c>
      <c r="F30" s="4">
        <v>29</v>
      </c>
      <c r="G30" s="4">
        <v>22</v>
      </c>
      <c r="H30" s="5">
        <v>105</v>
      </c>
      <c r="I30" s="6">
        <v>4.6719999999999997</v>
      </c>
      <c r="J30" s="5">
        <v>14.48</v>
      </c>
      <c r="K30" s="5"/>
      <c r="L30" s="7">
        <v>0.28320000000000001</v>
      </c>
      <c r="N30" s="4">
        <v>113.9</v>
      </c>
      <c r="O30" s="4">
        <v>113.7</v>
      </c>
      <c r="P30" s="4">
        <v>25.9</v>
      </c>
      <c r="Q30" s="4">
        <v>30</v>
      </c>
      <c r="R30" s="4">
        <v>30</v>
      </c>
      <c r="S30" s="4"/>
      <c r="T30" s="4">
        <v>163.6</v>
      </c>
      <c r="U30" s="5">
        <v>5.0999999999999997E-2</v>
      </c>
      <c r="V30" s="4">
        <v>104</v>
      </c>
      <c r="W30" s="4">
        <v>405</v>
      </c>
      <c r="X30" s="4">
        <v>58.12</v>
      </c>
      <c r="Y30" s="4">
        <v>239</v>
      </c>
      <c r="Z30" s="4">
        <v>80</v>
      </c>
      <c r="AA30" s="4">
        <v>11.47</v>
      </c>
      <c r="AB30" s="5">
        <v>0.04</v>
      </c>
      <c r="AC30" s="4">
        <v>97.3</v>
      </c>
    </row>
    <row r="31" spans="1:29" x14ac:dyDescent="0.25">
      <c r="A31" t="s">
        <v>43</v>
      </c>
      <c r="B31" s="4">
        <v>1500</v>
      </c>
      <c r="C31" s="5">
        <v>105</v>
      </c>
      <c r="D31" s="4">
        <v>114.9</v>
      </c>
      <c r="E31" s="4">
        <v>109</v>
      </c>
      <c r="F31" s="4">
        <v>29</v>
      </c>
      <c r="G31" s="4">
        <v>22</v>
      </c>
      <c r="H31" s="5">
        <v>104.99</v>
      </c>
      <c r="I31" s="6">
        <v>4.6740000000000004</v>
      </c>
      <c r="J31" s="5">
        <v>14.48</v>
      </c>
      <c r="K31" s="5"/>
      <c r="L31" s="7">
        <v>0.28339999999999999</v>
      </c>
      <c r="N31" s="4">
        <v>113.9</v>
      </c>
      <c r="O31" s="4">
        <v>114.2</v>
      </c>
      <c r="P31" s="4">
        <v>26.1</v>
      </c>
      <c r="Q31" s="4">
        <v>29</v>
      </c>
      <c r="R31" s="4">
        <v>30</v>
      </c>
      <c r="S31" s="4"/>
      <c r="T31" s="4">
        <v>161.30000000000001</v>
      </c>
      <c r="U31" s="5">
        <v>4.9000000000000002E-2</v>
      </c>
      <c r="V31" s="4">
        <v>104</v>
      </c>
      <c r="W31" s="4">
        <v>405</v>
      </c>
      <c r="X31" s="4">
        <v>58.13</v>
      </c>
      <c r="Y31" s="4">
        <v>239</v>
      </c>
      <c r="Z31" s="4">
        <v>80</v>
      </c>
      <c r="AA31" s="4">
        <v>11.41</v>
      </c>
      <c r="AB31" s="5">
        <v>0.04</v>
      </c>
      <c r="AC31" s="4">
        <v>97.3</v>
      </c>
    </row>
    <row r="32" spans="1:29" x14ac:dyDescent="0.25">
      <c r="A32" t="s">
        <v>44</v>
      </c>
      <c r="B32" s="4">
        <v>1500</v>
      </c>
      <c r="C32" s="5">
        <v>105</v>
      </c>
      <c r="D32" s="4">
        <v>115</v>
      </c>
      <c r="E32" s="4">
        <v>108.9</v>
      </c>
      <c r="F32" s="4">
        <v>29</v>
      </c>
      <c r="G32" s="4">
        <v>22</v>
      </c>
      <c r="H32" s="5">
        <v>105.01</v>
      </c>
      <c r="I32" s="6">
        <v>4.6689999999999996</v>
      </c>
      <c r="J32" s="5">
        <v>14.47</v>
      </c>
      <c r="K32" s="5"/>
      <c r="L32" s="7">
        <v>0.28310000000000002</v>
      </c>
      <c r="N32" s="4">
        <v>114</v>
      </c>
      <c r="O32" s="4">
        <v>114.1</v>
      </c>
      <c r="P32" s="4">
        <v>26</v>
      </c>
      <c r="Q32" s="4">
        <v>30</v>
      </c>
      <c r="R32" s="4">
        <v>30</v>
      </c>
      <c r="S32" s="4"/>
      <c r="T32" s="4">
        <v>163.1</v>
      </c>
      <c r="U32" s="5">
        <v>5.0999999999999997E-2</v>
      </c>
      <c r="V32" s="4">
        <v>104</v>
      </c>
      <c r="W32" s="4">
        <v>405</v>
      </c>
      <c r="X32" s="4">
        <v>58.1</v>
      </c>
      <c r="Y32" s="4">
        <v>238</v>
      </c>
      <c r="Z32" s="4">
        <v>80</v>
      </c>
      <c r="AA32" s="4">
        <v>11.45</v>
      </c>
      <c r="AB32" s="5">
        <v>0.04</v>
      </c>
      <c r="AC32" s="4">
        <v>97.3</v>
      </c>
    </row>
    <row r="33" spans="1:29" x14ac:dyDescent="0.25">
      <c r="A33" t="s">
        <v>45</v>
      </c>
      <c r="B33" s="4">
        <v>1500</v>
      </c>
      <c r="C33" s="5">
        <v>105</v>
      </c>
      <c r="D33" s="4">
        <v>115.1</v>
      </c>
      <c r="E33" s="4">
        <v>109</v>
      </c>
      <c r="F33" s="4">
        <v>29</v>
      </c>
      <c r="G33" s="4">
        <v>22</v>
      </c>
      <c r="H33" s="5">
        <v>104.99</v>
      </c>
      <c r="I33" s="6">
        <v>4.6719999999999997</v>
      </c>
      <c r="J33" s="5">
        <v>14.48</v>
      </c>
      <c r="K33" s="5"/>
      <c r="L33" s="7">
        <v>0.2833</v>
      </c>
      <c r="N33" s="4">
        <v>113.9</v>
      </c>
      <c r="O33" s="4">
        <v>114</v>
      </c>
      <c r="P33" s="4">
        <v>25.9</v>
      </c>
      <c r="Q33" s="4">
        <v>30</v>
      </c>
      <c r="R33" s="4">
        <v>30</v>
      </c>
      <c r="S33" s="4"/>
      <c r="T33" s="4">
        <v>162.5</v>
      </c>
      <c r="U33" s="5">
        <v>0.05</v>
      </c>
      <c r="V33" s="4">
        <v>104</v>
      </c>
      <c r="W33" s="4">
        <v>405</v>
      </c>
      <c r="X33" s="4">
        <v>58.12</v>
      </c>
      <c r="Y33" s="4">
        <v>238</v>
      </c>
      <c r="Z33" s="4">
        <v>80</v>
      </c>
      <c r="AA33" s="4">
        <v>11.5</v>
      </c>
      <c r="AB33" s="5">
        <v>0.04</v>
      </c>
      <c r="AC33" s="4">
        <v>97.3</v>
      </c>
    </row>
    <row r="34" spans="1:29" x14ac:dyDescent="0.25">
      <c r="A34" s="3" t="s">
        <v>46</v>
      </c>
      <c r="B34" s="4">
        <f>AVERAGE(B28:B33)</f>
        <v>1500</v>
      </c>
      <c r="C34" s="4">
        <f t="shared" ref="C34:L34" si="4">AVERAGE(C28:C33)</f>
        <v>105</v>
      </c>
      <c r="D34" s="4">
        <f t="shared" si="4"/>
        <v>115.01666666666667</v>
      </c>
      <c r="E34" s="4">
        <f t="shared" si="4"/>
        <v>108.96666666666665</v>
      </c>
      <c r="F34" s="4">
        <f t="shared" si="4"/>
        <v>29</v>
      </c>
      <c r="G34" s="4">
        <f t="shared" si="4"/>
        <v>22</v>
      </c>
      <c r="H34" s="4">
        <f t="shared" si="4"/>
        <v>105</v>
      </c>
      <c r="I34" s="4">
        <f t="shared" si="4"/>
        <v>4.671333333333334</v>
      </c>
      <c r="J34" s="4">
        <f t="shared" si="4"/>
        <v>14.480000000000002</v>
      </c>
      <c r="K34" s="5">
        <f>MAX(J28:J33)-MIN(J28:J33)</f>
        <v>1.9999999999999574E-2</v>
      </c>
      <c r="L34" s="7">
        <f t="shared" si="4"/>
        <v>0.28321666666666667</v>
      </c>
      <c r="N34" s="4">
        <f>AVERAGE(N28:N33)</f>
        <v>113.89999999999999</v>
      </c>
      <c r="O34" s="4">
        <f t="shared" ref="O34:AC34" si="5">AVERAGE(O28:O33)</f>
        <v>113.94999999999999</v>
      </c>
      <c r="P34" s="4">
        <f t="shared" si="5"/>
        <v>26</v>
      </c>
      <c r="Q34" s="4">
        <f t="shared" si="5"/>
        <v>29.666666666666668</v>
      </c>
      <c r="R34" s="4">
        <f t="shared" si="5"/>
        <v>30</v>
      </c>
      <c r="S34" s="5">
        <f>MAX(R28:R33)-MIN(R28:R33)</f>
        <v>0</v>
      </c>
      <c r="T34" s="4">
        <f t="shared" si="5"/>
        <v>162.00000000000003</v>
      </c>
      <c r="U34" s="4">
        <f t="shared" si="5"/>
        <v>4.9999999999999996E-2</v>
      </c>
      <c r="V34" s="4">
        <f t="shared" si="5"/>
        <v>104</v>
      </c>
      <c r="W34" s="4">
        <f t="shared" si="5"/>
        <v>405</v>
      </c>
      <c r="X34" s="4">
        <f t="shared" si="5"/>
        <v>58.106666666666662</v>
      </c>
      <c r="Y34" s="4">
        <f t="shared" si="5"/>
        <v>238.5</v>
      </c>
      <c r="Z34" s="4">
        <f t="shared" si="5"/>
        <v>80</v>
      </c>
      <c r="AA34" s="4">
        <f t="shared" si="5"/>
        <v>11.453333333333333</v>
      </c>
      <c r="AB34" s="4">
        <f t="shared" si="5"/>
        <v>0.04</v>
      </c>
      <c r="AC34" s="4">
        <f t="shared" si="5"/>
        <v>97.3</v>
      </c>
    </row>
    <row r="35" spans="1:29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3" t="s">
        <v>47</v>
      </c>
      <c r="L35" s="8">
        <f>_xlfn.STDEV.S(L28:L33)</f>
        <v>1.1690451944498834E-4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3" t="s">
        <v>48</v>
      </c>
      <c r="L36" s="49">
        <f>_xlfn.STDEV.S(L28:L33)/AVERAGE(L28:L33)</f>
        <v>4.127741521037663E-4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x14ac:dyDescent="0.25">
      <c r="B37" s="53" t="s">
        <v>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N37" s="53" t="s">
        <v>1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</row>
    <row r="38" spans="1:29" x14ac:dyDescent="0.25"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2"/>
      <c r="N38" s="1" t="s">
        <v>13</v>
      </c>
      <c r="O38" s="1" t="s">
        <v>14</v>
      </c>
      <c r="P38" s="1" t="s">
        <v>15</v>
      </c>
      <c r="Q38" s="1" t="s">
        <v>16</v>
      </c>
      <c r="R38" s="1" t="s">
        <v>17</v>
      </c>
      <c r="S38" s="1" t="s">
        <v>18</v>
      </c>
      <c r="T38" s="1" t="s">
        <v>19</v>
      </c>
      <c r="U38" s="1" t="s">
        <v>20</v>
      </c>
      <c r="V38" s="1" t="s">
        <v>21</v>
      </c>
      <c r="W38" s="1" t="s">
        <v>22</v>
      </c>
      <c r="X38" s="1" t="s">
        <v>23</v>
      </c>
      <c r="Y38" s="1" t="s">
        <v>24</v>
      </c>
      <c r="Z38" s="1" t="s">
        <v>25</v>
      </c>
      <c r="AA38" s="1" t="s">
        <v>26</v>
      </c>
      <c r="AB38" s="1" t="s">
        <v>27</v>
      </c>
      <c r="AC38" s="1" t="s">
        <v>28</v>
      </c>
    </row>
    <row r="39" spans="1:29" x14ac:dyDescent="0.25">
      <c r="A39" s="3" t="s">
        <v>51</v>
      </c>
      <c r="B39" s="1" t="s">
        <v>30</v>
      </c>
      <c r="C39" s="1" t="s">
        <v>31</v>
      </c>
      <c r="D39" s="1" t="s">
        <v>32</v>
      </c>
      <c r="E39" s="1" t="s">
        <v>32</v>
      </c>
      <c r="F39" s="1" t="s">
        <v>32</v>
      </c>
      <c r="G39" s="1" t="s">
        <v>32</v>
      </c>
      <c r="H39" s="1" t="s">
        <v>33</v>
      </c>
      <c r="I39" s="1" t="s">
        <v>34</v>
      </c>
      <c r="J39" s="1"/>
      <c r="K39" s="1"/>
      <c r="L39" s="1" t="s">
        <v>35</v>
      </c>
      <c r="M39" s="3"/>
      <c r="N39" s="1" t="s">
        <v>32</v>
      </c>
      <c r="O39" s="1" t="s">
        <v>32</v>
      </c>
      <c r="P39" s="1" t="s">
        <v>32</v>
      </c>
      <c r="Q39" s="1" t="s">
        <v>32</v>
      </c>
      <c r="R39" s="1" t="s">
        <v>32</v>
      </c>
      <c r="S39" s="1" t="s">
        <v>32</v>
      </c>
      <c r="T39" s="1" t="s">
        <v>32</v>
      </c>
      <c r="U39" s="1" t="s">
        <v>36</v>
      </c>
      <c r="V39" s="1" t="s">
        <v>36</v>
      </c>
      <c r="W39" s="1" t="s">
        <v>36</v>
      </c>
      <c r="X39" s="1" t="s">
        <v>37</v>
      </c>
      <c r="Y39" s="1" t="s">
        <v>36</v>
      </c>
      <c r="Z39" s="1" t="s">
        <v>38</v>
      </c>
      <c r="AA39" s="1" t="s">
        <v>39</v>
      </c>
      <c r="AB39" s="1" t="s">
        <v>36</v>
      </c>
      <c r="AC39" s="1" t="s">
        <v>36</v>
      </c>
    </row>
    <row r="40" spans="1:29" x14ac:dyDescent="0.25">
      <c r="A40" t="s">
        <v>40</v>
      </c>
      <c r="B40" s="4">
        <v>695</v>
      </c>
      <c r="C40" s="5">
        <v>20</v>
      </c>
      <c r="D40" s="4">
        <v>115.1</v>
      </c>
      <c r="E40" s="4">
        <v>109</v>
      </c>
      <c r="F40" s="4">
        <v>29</v>
      </c>
      <c r="G40" s="4">
        <v>22</v>
      </c>
      <c r="H40" s="5">
        <v>104</v>
      </c>
      <c r="I40" s="6">
        <v>1.024</v>
      </c>
      <c r="J40" s="5">
        <v>14.49</v>
      </c>
      <c r="K40" s="5"/>
      <c r="L40" s="7">
        <v>0.70330000000000004</v>
      </c>
      <c r="N40" s="4">
        <v>117</v>
      </c>
      <c r="O40" s="4">
        <v>111.1</v>
      </c>
      <c r="P40" s="4">
        <v>26.1</v>
      </c>
      <c r="Q40" s="4">
        <v>31</v>
      </c>
      <c r="R40" s="4">
        <v>29</v>
      </c>
      <c r="S40" s="4"/>
      <c r="T40" s="4">
        <v>169</v>
      </c>
      <c r="U40" s="5">
        <v>0.05</v>
      </c>
      <c r="V40" s="4">
        <v>108</v>
      </c>
      <c r="W40" s="4">
        <v>407</v>
      </c>
      <c r="X40" s="4">
        <v>33.76</v>
      </c>
      <c r="Y40" s="4">
        <v>122</v>
      </c>
      <c r="Z40" s="4">
        <v>80</v>
      </c>
      <c r="AA40" s="4">
        <v>11.45</v>
      </c>
      <c r="AB40" s="5">
        <v>-0.01</v>
      </c>
      <c r="AC40" s="4">
        <v>97.1</v>
      </c>
    </row>
    <row r="41" spans="1:29" x14ac:dyDescent="0.25">
      <c r="A41" t="s">
        <v>41</v>
      </c>
      <c r="B41" s="4">
        <v>694</v>
      </c>
      <c r="C41" s="5">
        <v>20</v>
      </c>
      <c r="D41" s="4">
        <v>115</v>
      </c>
      <c r="E41" s="4">
        <v>108.6</v>
      </c>
      <c r="F41" s="4">
        <v>28.9</v>
      </c>
      <c r="G41" s="4">
        <v>22</v>
      </c>
      <c r="H41" s="5">
        <v>103.99</v>
      </c>
      <c r="I41" s="6">
        <v>1.0229999999999999</v>
      </c>
      <c r="J41" s="5">
        <v>14.48</v>
      </c>
      <c r="K41" s="5"/>
      <c r="L41" s="7">
        <v>0.70399999999999996</v>
      </c>
      <c r="N41" s="4">
        <v>118.3</v>
      </c>
      <c r="O41" s="4">
        <v>111.2</v>
      </c>
      <c r="P41" s="4">
        <v>25.9</v>
      </c>
      <c r="Q41" s="4">
        <v>31</v>
      </c>
      <c r="R41" s="4">
        <v>29</v>
      </c>
      <c r="S41" s="4"/>
      <c r="T41" s="4">
        <v>172.2</v>
      </c>
      <c r="U41" s="5">
        <v>0.05</v>
      </c>
      <c r="V41" s="4">
        <v>107</v>
      </c>
      <c r="W41" s="4">
        <v>406</v>
      </c>
      <c r="X41" s="4">
        <v>34.61</v>
      </c>
      <c r="Y41" s="4">
        <v>120</v>
      </c>
      <c r="Z41" s="4">
        <v>80</v>
      </c>
      <c r="AA41" s="4">
        <v>11.44</v>
      </c>
      <c r="AB41" s="5">
        <v>0</v>
      </c>
      <c r="AC41" s="4">
        <v>97.1</v>
      </c>
    </row>
    <row r="42" spans="1:29" x14ac:dyDescent="0.25">
      <c r="A42" t="s">
        <v>42</v>
      </c>
      <c r="B42" s="4">
        <v>694</v>
      </c>
      <c r="C42" s="5">
        <v>20</v>
      </c>
      <c r="D42" s="4">
        <v>115</v>
      </c>
      <c r="E42" s="4">
        <v>109.3</v>
      </c>
      <c r="F42" s="4">
        <v>29.1</v>
      </c>
      <c r="G42" s="4">
        <v>22</v>
      </c>
      <c r="H42" s="5">
        <v>104.02</v>
      </c>
      <c r="I42" s="6">
        <v>1.026</v>
      </c>
      <c r="J42" s="5">
        <v>14.49</v>
      </c>
      <c r="K42" s="5"/>
      <c r="L42" s="7">
        <v>0.7046</v>
      </c>
      <c r="N42" s="4">
        <v>118.6</v>
      </c>
      <c r="O42" s="4">
        <v>112.2</v>
      </c>
      <c r="P42" s="4">
        <v>26.2</v>
      </c>
      <c r="Q42" s="4">
        <v>31</v>
      </c>
      <c r="R42" s="4">
        <v>29</v>
      </c>
      <c r="S42" s="4"/>
      <c r="T42" s="4">
        <v>172.3</v>
      </c>
      <c r="U42" s="5">
        <v>0.05</v>
      </c>
      <c r="V42" s="4">
        <v>107</v>
      </c>
      <c r="W42" s="4">
        <v>406</v>
      </c>
      <c r="X42" s="4">
        <v>34.72</v>
      </c>
      <c r="Y42" s="4">
        <v>118</v>
      </c>
      <c r="Z42" s="4">
        <v>80</v>
      </c>
      <c r="AA42" s="4">
        <v>11.53</v>
      </c>
      <c r="AB42" s="5">
        <v>-0.01</v>
      </c>
      <c r="AC42" s="4">
        <v>97.2</v>
      </c>
    </row>
    <row r="43" spans="1:29" x14ac:dyDescent="0.25">
      <c r="A43" t="s">
        <v>43</v>
      </c>
      <c r="B43" s="4">
        <v>695</v>
      </c>
      <c r="C43" s="5">
        <v>20</v>
      </c>
      <c r="D43" s="4">
        <v>114.9</v>
      </c>
      <c r="E43" s="4">
        <v>109</v>
      </c>
      <c r="F43" s="4">
        <v>29</v>
      </c>
      <c r="G43" s="4">
        <v>22</v>
      </c>
      <c r="H43" s="5">
        <v>103.98</v>
      </c>
      <c r="I43" s="6">
        <v>1.024</v>
      </c>
      <c r="J43" s="5">
        <v>14.49</v>
      </c>
      <c r="K43" s="5"/>
      <c r="L43" s="7">
        <v>0.70399999999999996</v>
      </c>
      <c r="N43" s="4">
        <v>118.1</v>
      </c>
      <c r="O43" s="4">
        <v>110.6</v>
      </c>
      <c r="P43" s="4">
        <v>25.9</v>
      </c>
      <c r="Q43" s="4">
        <v>30</v>
      </c>
      <c r="R43" s="4">
        <v>29</v>
      </c>
      <c r="S43" s="4"/>
      <c r="T43" s="4">
        <v>172.5</v>
      </c>
      <c r="U43" s="5">
        <v>0.05</v>
      </c>
      <c r="V43" s="4">
        <v>108</v>
      </c>
      <c r="W43" s="4">
        <v>406</v>
      </c>
      <c r="X43" s="4">
        <v>34.46</v>
      </c>
      <c r="Y43" s="4">
        <v>117</v>
      </c>
      <c r="Z43" s="4">
        <v>80</v>
      </c>
      <c r="AA43" s="4">
        <v>11.5</v>
      </c>
      <c r="AB43" s="5">
        <v>-0.01</v>
      </c>
      <c r="AC43" s="4">
        <v>97.1</v>
      </c>
    </row>
    <row r="44" spans="1:29" x14ac:dyDescent="0.25">
      <c r="A44" t="s">
        <v>44</v>
      </c>
      <c r="B44" s="4">
        <v>694</v>
      </c>
      <c r="C44" s="5">
        <v>20</v>
      </c>
      <c r="D44" s="4">
        <v>115.2</v>
      </c>
      <c r="E44" s="4">
        <v>108.7</v>
      </c>
      <c r="F44" s="4">
        <v>28.9</v>
      </c>
      <c r="G44" s="4">
        <v>22</v>
      </c>
      <c r="H44" s="5">
        <v>104.01</v>
      </c>
      <c r="I44" s="6">
        <v>1.0229999999999999</v>
      </c>
      <c r="J44" s="5">
        <v>14.48</v>
      </c>
      <c r="K44" s="5"/>
      <c r="L44" s="7">
        <v>0.70340000000000003</v>
      </c>
      <c r="N44" s="4">
        <v>117.7</v>
      </c>
      <c r="O44" s="4">
        <v>112</v>
      </c>
      <c r="P44" s="4">
        <v>25.9</v>
      </c>
      <c r="Q44" s="4">
        <v>31</v>
      </c>
      <c r="R44" s="4">
        <v>29</v>
      </c>
      <c r="S44" s="4"/>
      <c r="T44" s="4">
        <v>170.2</v>
      </c>
      <c r="U44" s="5">
        <v>5.0999999999999997E-2</v>
      </c>
      <c r="V44" s="4">
        <v>107</v>
      </c>
      <c r="W44" s="4">
        <v>406</v>
      </c>
      <c r="X44" s="4">
        <v>34.19</v>
      </c>
      <c r="Y44" s="4">
        <v>122</v>
      </c>
      <c r="Z44" s="4">
        <v>80</v>
      </c>
      <c r="AA44" s="4">
        <v>11.59</v>
      </c>
      <c r="AB44" s="5">
        <v>0</v>
      </c>
      <c r="AC44" s="4">
        <v>97.1</v>
      </c>
    </row>
    <row r="45" spans="1:29" x14ac:dyDescent="0.25">
      <c r="A45" t="s">
        <v>45</v>
      </c>
      <c r="B45" s="4">
        <v>696</v>
      </c>
      <c r="C45" s="5">
        <v>20</v>
      </c>
      <c r="D45" s="4">
        <v>114.9</v>
      </c>
      <c r="E45" s="4">
        <v>109.4</v>
      </c>
      <c r="F45" s="4">
        <v>29.1</v>
      </c>
      <c r="G45" s="4">
        <v>22</v>
      </c>
      <c r="H45" s="5">
        <v>104</v>
      </c>
      <c r="I45" s="6">
        <v>1.026</v>
      </c>
      <c r="J45" s="5">
        <v>14.48</v>
      </c>
      <c r="K45" s="5"/>
      <c r="L45" s="7">
        <v>0.70369999999999999</v>
      </c>
      <c r="N45" s="4">
        <v>117.3</v>
      </c>
      <c r="O45" s="4">
        <v>110.9</v>
      </c>
      <c r="P45" s="4">
        <v>26.2</v>
      </c>
      <c r="Q45" s="4">
        <v>31</v>
      </c>
      <c r="R45" s="4">
        <v>29</v>
      </c>
      <c r="S45" s="4"/>
      <c r="T45" s="4">
        <v>172.3</v>
      </c>
      <c r="U45" s="5">
        <v>0.05</v>
      </c>
      <c r="V45" s="4">
        <v>107</v>
      </c>
      <c r="W45" s="4">
        <v>406</v>
      </c>
      <c r="X45" s="4">
        <v>34.33</v>
      </c>
      <c r="Y45" s="4">
        <v>122</v>
      </c>
      <c r="Z45" s="4">
        <v>80</v>
      </c>
      <c r="AA45" s="4">
        <v>11.59</v>
      </c>
      <c r="AB45" s="5">
        <v>-0.01</v>
      </c>
      <c r="AC45" s="4">
        <v>97.1</v>
      </c>
    </row>
    <row r="46" spans="1:29" x14ac:dyDescent="0.25">
      <c r="A46" s="3" t="s">
        <v>46</v>
      </c>
      <c r="B46" s="4">
        <f>AVERAGE(B40:B45)</f>
        <v>694.66666666666663</v>
      </c>
      <c r="C46" s="4">
        <f t="shared" ref="C46:L46" si="6">AVERAGE(C40:C45)</f>
        <v>20</v>
      </c>
      <c r="D46" s="4">
        <f t="shared" si="6"/>
        <v>115.01666666666667</v>
      </c>
      <c r="E46" s="4">
        <f t="shared" si="6"/>
        <v>109</v>
      </c>
      <c r="F46" s="4">
        <f t="shared" si="6"/>
        <v>29</v>
      </c>
      <c r="G46" s="4">
        <f t="shared" si="6"/>
        <v>22</v>
      </c>
      <c r="H46" s="4">
        <f t="shared" si="6"/>
        <v>104</v>
      </c>
      <c r="I46" s="4">
        <f t="shared" si="6"/>
        <v>1.0243333333333331</v>
      </c>
      <c r="J46" s="4">
        <f t="shared" si="6"/>
        <v>14.485000000000001</v>
      </c>
      <c r="K46" s="5">
        <f>MAX(J40:J45)-MIN(J40:J45)</f>
        <v>9.9999999999997868E-3</v>
      </c>
      <c r="L46" s="7">
        <f t="shared" si="6"/>
        <v>0.70383333333333342</v>
      </c>
      <c r="N46" s="4">
        <f>AVERAGE(N40:N45)</f>
        <v>117.83333333333333</v>
      </c>
      <c r="O46" s="4">
        <f t="shared" ref="O46:AC46" si="7">AVERAGE(O40:O45)</f>
        <v>111.33333333333333</v>
      </c>
      <c r="P46" s="4">
        <f t="shared" si="7"/>
        <v>26.033333333333331</v>
      </c>
      <c r="Q46" s="4">
        <f t="shared" si="7"/>
        <v>30.833333333333332</v>
      </c>
      <c r="R46" s="4">
        <f t="shared" si="7"/>
        <v>29</v>
      </c>
      <c r="S46" s="5">
        <f>MAX(R40:R45)-MIN(R40:R45)</f>
        <v>0</v>
      </c>
      <c r="T46" s="4">
        <f t="shared" si="7"/>
        <v>171.41666666666666</v>
      </c>
      <c r="U46" s="4">
        <f t="shared" si="7"/>
        <v>5.0166666666666665E-2</v>
      </c>
      <c r="V46" s="4">
        <f t="shared" si="7"/>
        <v>107.33333333333333</v>
      </c>
      <c r="W46" s="4">
        <f t="shared" si="7"/>
        <v>406.16666666666669</v>
      </c>
      <c r="X46" s="4">
        <f t="shared" si="7"/>
        <v>34.344999999999999</v>
      </c>
      <c r="Y46" s="4">
        <f t="shared" si="7"/>
        <v>120.16666666666667</v>
      </c>
      <c r="Z46" s="4">
        <f t="shared" si="7"/>
        <v>80</v>
      </c>
      <c r="AA46" s="4">
        <f t="shared" si="7"/>
        <v>11.516666666666667</v>
      </c>
      <c r="AB46" s="4">
        <f t="shared" si="7"/>
        <v>-6.6666666666666671E-3</v>
      </c>
      <c r="AC46" s="4">
        <f t="shared" si="7"/>
        <v>97.116666666666674</v>
      </c>
    </row>
    <row r="47" spans="1:29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3" t="s">
        <v>47</v>
      </c>
      <c r="L47" s="8">
        <f>_xlfn.STDEV.S(L40:L45)</f>
        <v>4.7609522856950669E-4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3" t="s">
        <v>48</v>
      </c>
      <c r="L48" s="49">
        <f>_xlfn.STDEV.S(L40:L45)/AVERAGE(L40:L45)</f>
        <v>6.7643177158821684E-4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x14ac:dyDescent="0.25">
      <c r="B49" s="53" t="s">
        <v>0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N49" s="53" t="s">
        <v>1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</row>
    <row r="50" spans="1:29" x14ac:dyDescent="0.25"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" t="s">
        <v>8</v>
      </c>
      <c r="I50" s="1" t="s">
        <v>9</v>
      </c>
      <c r="J50" s="1" t="s">
        <v>10</v>
      </c>
      <c r="K50" s="1" t="s">
        <v>11</v>
      </c>
      <c r="L50" s="1" t="s">
        <v>12</v>
      </c>
      <c r="M50" s="2"/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</row>
    <row r="51" spans="1:29" x14ac:dyDescent="0.25">
      <c r="A51" s="3" t="s">
        <v>52</v>
      </c>
      <c r="B51" s="1" t="s">
        <v>30</v>
      </c>
      <c r="C51" s="1" t="s">
        <v>31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34</v>
      </c>
      <c r="J51" s="1"/>
      <c r="K51" s="1"/>
      <c r="L51" s="1" t="s">
        <v>35</v>
      </c>
      <c r="M51" s="3"/>
      <c r="N51" s="1" t="s">
        <v>32</v>
      </c>
      <c r="O51" s="1" t="s">
        <v>32</v>
      </c>
      <c r="P51" s="1" t="s">
        <v>32</v>
      </c>
      <c r="Q51" s="1" t="s">
        <v>32</v>
      </c>
      <c r="R51" s="1" t="s">
        <v>32</v>
      </c>
      <c r="S51" s="1" t="s">
        <v>32</v>
      </c>
      <c r="T51" s="1" t="s">
        <v>32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38</v>
      </c>
      <c r="AA51" s="1" t="s">
        <v>39</v>
      </c>
      <c r="AB51" s="1" t="s">
        <v>36</v>
      </c>
      <c r="AC51" s="1" t="s">
        <v>36</v>
      </c>
    </row>
    <row r="52" spans="1:29" x14ac:dyDescent="0.25">
      <c r="A52" t="s">
        <v>40</v>
      </c>
      <c r="B52" s="4">
        <v>695</v>
      </c>
      <c r="C52" s="5">
        <v>20</v>
      </c>
      <c r="D52" s="4">
        <v>35.1</v>
      </c>
      <c r="E52" s="4">
        <v>35</v>
      </c>
      <c r="F52" s="4">
        <v>29.1</v>
      </c>
      <c r="G52" s="4">
        <v>22</v>
      </c>
      <c r="H52" s="5">
        <v>103.99</v>
      </c>
      <c r="I52" s="6">
        <v>1.252</v>
      </c>
      <c r="J52" s="5">
        <v>14.49</v>
      </c>
      <c r="K52" s="5"/>
      <c r="L52" s="7">
        <v>0.8599</v>
      </c>
      <c r="N52" s="4">
        <v>33.1</v>
      </c>
      <c r="O52" s="4">
        <v>37.299999999999997</v>
      </c>
      <c r="P52" s="4">
        <v>25.9</v>
      </c>
      <c r="Q52" s="4">
        <v>31</v>
      </c>
      <c r="R52" s="4">
        <v>29</v>
      </c>
      <c r="T52" s="4">
        <v>47.8</v>
      </c>
      <c r="U52" s="5">
        <v>0.05</v>
      </c>
      <c r="V52" s="4">
        <v>107</v>
      </c>
      <c r="W52" s="4">
        <v>407</v>
      </c>
      <c r="X52" s="4">
        <v>35.56</v>
      </c>
      <c r="Y52" s="4">
        <v>529</v>
      </c>
      <c r="Z52" s="4">
        <v>80</v>
      </c>
      <c r="AA52" s="4">
        <v>11.77</v>
      </c>
      <c r="AB52" s="5">
        <v>0</v>
      </c>
      <c r="AC52" s="4">
        <v>96.9</v>
      </c>
    </row>
    <row r="53" spans="1:29" x14ac:dyDescent="0.25">
      <c r="A53" t="s">
        <v>41</v>
      </c>
      <c r="B53" s="4">
        <v>695</v>
      </c>
      <c r="C53" s="5">
        <v>20</v>
      </c>
      <c r="D53" s="4">
        <v>35</v>
      </c>
      <c r="E53" s="4">
        <v>34.9</v>
      </c>
      <c r="F53" s="4">
        <v>28.9</v>
      </c>
      <c r="G53" s="4">
        <v>22</v>
      </c>
      <c r="H53" s="5">
        <v>104</v>
      </c>
      <c r="I53" s="6">
        <v>1.2490000000000001</v>
      </c>
      <c r="J53" s="5">
        <v>14.49</v>
      </c>
      <c r="K53" s="5"/>
      <c r="L53" s="7">
        <v>0.85829999999999995</v>
      </c>
      <c r="N53" s="4">
        <v>33.4</v>
      </c>
      <c r="O53" s="4">
        <v>37.4</v>
      </c>
      <c r="P53" s="4">
        <v>26.2</v>
      </c>
      <c r="Q53" s="4">
        <v>31</v>
      </c>
      <c r="R53" s="4">
        <v>29</v>
      </c>
      <c r="T53" s="4">
        <v>47.6</v>
      </c>
      <c r="U53" s="5">
        <v>0.05</v>
      </c>
      <c r="V53" s="4">
        <v>107</v>
      </c>
      <c r="W53" s="4">
        <v>407</v>
      </c>
      <c r="X53" s="4">
        <v>34.99</v>
      </c>
      <c r="Y53" s="4">
        <v>533</v>
      </c>
      <c r="Z53" s="4">
        <v>80</v>
      </c>
      <c r="AA53" s="4">
        <v>11.7</v>
      </c>
      <c r="AB53" s="5">
        <v>-0.01</v>
      </c>
      <c r="AC53" s="4">
        <v>96.8</v>
      </c>
    </row>
    <row r="54" spans="1:29" x14ac:dyDescent="0.25">
      <c r="A54" t="s">
        <v>42</v>
      </c>
      <c r="B54" s="4">
        <v>695</v>
      </c>
      <c r="C54" s="5">
        <v>20</v>
      </c>
      <c r="D54" s="4">
        <v>35.1</v>
      </c>
      <c r="E54" s="4">
        <v>35</v>
      </c>
      <c r="F54" s="4">
        <v>29.1</v>
      </c>
      <c r="G54" s="4">
        <v>22</v>
      </c>
      <c r="H54" s="5">
        <v>104</v>
      </c>
      <c r="I54" s="6">
        <v>1.2509999999999999</v>
      </c>
      <c r="J54" s="5">
        <v>14.49</v>
      </c>
      <c r="K54" s="5"/>
      <c r="L54" s="7">
        <v>0.85929999999999995</v>
      </c>
      <c r="N54" s="4">
        <v>33</v>
      </c>
      <c r="O54" s="4">
        <v>37.4</v>
      </c>
      <c r="P54" s="4">
        <v>26.2</v>
      </c>
      <c r="Q54" s="4">
        <v>31</v>
      </c>
      <c r="R54" s="4">
        <v>29</v>
      </c>
      <c r="T54" s="4">
        <v>45.5</v>
      </c>
      <c r="U54" s="5">
        <v>0.05</v>
      </c>
      <c r="V54" s="4">
        <v>107</v>
      </c>
      <c r="W54" s="4">
        <v>407</v>
      </c>
      <c r="X54" s="4">
        <v>35.32</v>
      </c>
      <c r="Y54" s="4">
        <v>531</v>
      </c>
      <c r="Z54" s="4">
        <v>80</v>
      </c>
      <c r="AA54" s="4">
        <v>11.81</v>
      </c>
      <c r="AB54" s="5">
        <v>0</v>
      </c>
      <c r="AC54" s="4">
        <v>96.8</v>
      </c>
    </row>
    <row r="55" spans="1:29" x14ac:dyDescent="0.25">
      <c r="A55" t="s">
        <v>43</v>
      </c>
      <c r="B55" s="4">
        <v>695</v>
      </c>
      <c r="C55" s="5">
        <v>20</v>
      </c>
      <c r="D55" s="4">
        <v>34.9</v>
      </c>
      <c r="E55" s="4">
        <v>35</v>
      </c>
      <c r="F55" s="4">
        <v>29</v>
      </c>
      <c r="G55" s="4">
        <v>22</v>
      </c>
      <c r="H55" s="5">
        <v>103.99</v>
      </c>
      <c r="I55" s="6">
        <v>1.2509999999999999</v>
      </c>
      <c r="J55" s="5">
        <v>14.49</v>
      </c>
      <c r="K55" s="5"/>
      <c r="L55" s="7">
        <v>0.85960000000000003</v>
      </c>
      <c r="N55" s="4">
        <v>33</v>
      </c>
      <c r="O55" s="4">
        <v>37.200000000000003</v>
      </c>
      <c r="P55" s="4">
        <v>25.7</v>
      </c>
      <c r="Q55" s="4">
        <v>30</v>
      </c>
      <c r="R55" s="4">
        <v>29</v>
      </c>
      <c r="T55" s="4">
        <v>47.6</v>
      </c>
      <c r="U55" s="5">
        <v>0.05</v>
      </c>
      <c r="V55" s="4">
        <v>106</v>
      </c>
      <c r="W55" s="4">
        <v>407</v>
      </c>
      <c r="X55" s="4">
        <v>35.83</v>
      </c>
      <c r="Y55" s="4">
        <v>530</v>
      </c>
      <c r="Z55" s="4">
        <v>80</v>
      </c>
      <c r="AA55" s="4">
        <v>11.97</v>
      </c>
      <c r="AB55" s="5">
        <v>0</v>
      </c>
      <c r="AC55" s="4">
        <v>96.8</v>
      </c>
    </row>
    <row r="56" spans="1:29" x14ac:dyDescent="0.25">
      <c r="A56" t="s">
        <v>44</v>
      </c>
      <c r="B56" s="4">
        <v>695</v>
      </c>
      <c r="C56" s="5">
        <v>20</v>
      </c>
      <c r="D56" s="4">
        <v>34.9</v>
      </c>
      <c r="E56" s="4">
        <v>35</v>
      </c>
      <c r="F56" s="4">
        <v>29</v>
      </c>
      <c r="G56" s="4">
        <v>22</v>
      </c>
      <c r="H56" s="5">
        <v>104.01</v>
      </c>
      <c r="I56" s="6">
        <v>1.2509999999999999</v>
      </c>
      <c r="J56" s="5">
        <v>14.49</v>
      </c>
      <c r="K56" s="5"/>
      <c r="L56" s="7">
        <v>0.85960000000000003</v>
      </c>
      <c r="N56" s="4">
        <v>33.299999999999997</v>
      </c>
      <c r="O56" s="4">
        <v>37.299999999999997</v>
      </c>
      <c r="P56" s="4">
        <v>26</v>
      </c>
      <c r="Q56" s="4">
        <v>31</v>
      </c>
      <c r="R56" s="4">
        <v>29</v>
      </c>
      <c r="T56" s="4">
        <v>49.8</v>
      </c>
      <c r="U56" s="5">
        <v>0.05</v>
      </c>
      <c r="V56" s="4">
        <v>107</v>
      </c>
      <c r="W56" s="4">
        <v>407</v>
      </c>
      <c r="X56" s="4">
        <v>35.15</v>
      </c>
      <c r="Y56" s="4">
        <v>531</v>
      </c>
      <c r="Z56" s="4">
        <v>80</v>
      </c>
      <c r="AA56" s="4">
        <v>11.85</v>
      </c>
      <c r="AB56" s="5">
        <v>0</v>
      </c>
      <c r="AC56" s="4">
        <v>96.8</v>
      </c>
    </row>
    <row r="57" spans="1:29" x14ac:dyDescent="0.25">
      <c r="A57" t="s">
        <v>45</v>
      </c>
      <c r="B57" s="4">
        <v>695</v>
      </c>
      <c r="C57" s="5">
        <v>20</v>
      </c>
      <c r="D57" s="4">
        <v>35.1</v>
      </c>
      <c r="E57" s="4">
        <v>35.1</v>
      </c>
      <c r="F57" s="4">
        <v>29</v>
      </c>
      <c r="G57" s="4">
        <v>22</v>
      </c>
      <c r="H57" s="5">
        <v>103.99</v>
      </c>
      <c r="I57" s="6">
        <v>1.252</v>
      </c>
      <c r="J57" s="5">
        <v>14.49</v>
      </c>
      <c r="K57" s="5"/>
      <c r="L57" s="7">
        <v>0.86040000000000005</v>
      </c>
      <c r="N57" s="4">
        <v>33.1</v>
      </c>
      <c r="O57" s="4">
        <v>37.4</v>
      </c>
      <c r="P57" s="4">
        <v>25.8</v>
      </c>
      <c r="Q57" s="4">
        <v>31</v>
      </c>
      <c r="R57" s="4">
        <v>29</v>
      </c>
      <c r="T57" s="4">
        <v>47.3</v>
      </c>
      <c r="U57" s="5">
        <v>0.05</v>
      </c>
      <c r="V57" s="4">
        <v>107</v>
      </c>
      <c r="W57" s="4">
        <v>407</v>
      </c>
      <c r="X57" s="4">
        <v>35.07</v>
      </c>
      <c r="Y57" s="4">
        <v>531</v>
      </c>
      <c r="Z57" s="4">
        <v>80</v>
      </c>
      <c r="AA57" s="4">
        <v>11.94</v>
      </c>
      <c r="AB57" s="5">
        <v>0</v>
      </c>
      <c r="AC57" s="4">
        <v>96.8</v>
      </c>
    </row>
    <row r="58" spans="1:29" x14ac:dyDescent="0.25">
      <c r="A58" s="3" t="s">
        <v>46</v>
      </c>
      <c r="B58" s="4">
        <f>AVERAGE(B52:B57)</f>
        <v>695</v>
      </c>
      <c r="C58" s="4">
        <f t="shared" ref="C58:L58" si="8">AVERAGE(C52:C57)</f>
        <v>20</v>
      </c>
      <c r="D58" s="4">
        <f t="shared" si="8"/>
        <v>35.016666666666666</v>
      </c>
      <c r="E58" s="4">
        <f t="shared" si="8"/>
        <v>35</v>
      </c>
      <c r="F58" s="4">
        <f t="shared" si="8"/>
        <v>29.016666666666666</v>
      </c>
      <c r="G58" s="4">
        <f t="shared" si="8"/>
        <v>22</v>
      </c>
      <c r="H58" s="4">
        <f t="shared" si="8"/>
        <v>103.99666666666667</v>
      </c>
      <c r="I58" s="4">
        <f t="shared" si="8"/>
        <v>1.2509999999999999</v>
      </c>
      <c r="J58" s="4">
        <f t="shared" si="8"/>
        <v>14.49</v>
      </c>
      <c r="K58" s="5">
        <f>MAX(J52:J57)-MIN(J52:J57)</f>
        <v>0</v>
      </c>
      <c r="L58" s="7">
        <f t="shared" si="8"/>
        <v>0.8595166666666666</v>
      </c>
      <c r="N58" s="4">
        <f>AVERAGE(N52:N57)</f>
        <v>33.15</v>
      </c>
      <c r="O58" s="4">
        <f t="shared" ref="O58:AC58" si="9">AVERAGE(O52:O57)</f>
        <v>37.333333333333336</v>
      </c>
      <c r="P58" s="4">
        <f t="shared" si="9"/>
        <v>25.966666666666669</v>
      </c>
      <c r="Q58" s="4">
        <f t="shared" si="9"/>
        <v>30.833333333333332</v>
      </c>
      <c r="R58" s="4">
        <f t="shared" si="9"/>
        <v>29</v>
      </c>
      <c r="S58" s="5">
        <f>MAX(R52:R57)-MIN(R52:R57)</f>
        <v>0</v>
      </c>
      <c r="T58" s="4">
        <f t="shared" si="9"/>
        <v>47.6</v>
      </c>
      <c r="U58" s="4">
        <f t="shared" si="9"/>
        <v>4.9999999999999996E-2</v>
      </c>
      <c r="V58" s="4">
        <f t="shared" si="9"/>
        <v>106.83333333333333</v>
      </c>
      <c r="W58" s="4">
        <f t="shared" si="9"/>
        <v>407</v>
      </c>
      <c r="X58" s="4">
        <f t="shared" si="9"/>
        <v>35.32</v>
      </c>
      <c r="Y58" s="4">
        <f t="shared" si="9"/>
        <v>530.83333333333337</v>
      </c>
      <c r="Z58" s="4">
        <f t="shared" si="9"/>
        <v>80</v>
      </c>
      <c r="AA58" s="4">
        <f t="shared" si="9"/>
        <v>11.840000000000002</v>
      </c>
      <c r="AB58" s="4">
        <f t="shared" si="9"/>
        <v>-1.6666666666666668E-3</v>
      </c>
      <c r="AC58" s="4">
        <f t="shared" si="9"/>
        <v>96.816666666666663</v>
      </c>
    </row>
    <row r="59" spans="1:2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3" t="s">
        <v>47</v>
      </c>
      <c r="L59" s="8">
        <f>_xlfn.STDEV.S(L52:L57)</f>
        <v>7.0261416628667177E-4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3" t="s">
        <v>48</v>
      </c>
      <c r="L60" s="49">
        <f>_xlfn.STDEV.S(L52:L57)/AVERAGE(L52:L57)</f>
        <v>8.1745263766846304E-4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x14ac:dyDescent="0.25">
      <c r="B61" s="53" t="s">
        <v>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N61" s="53" t="s">
        <v>1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</row>
    <row r="62" spans="1:29" x14ac:dyDescent="0.25"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  <c r="L62" s="1" t="s">
        <v>12</v>
      </c>
      <c r="M62" s="2"/>
      <c r="N62" s="1" t="s">
        <v>13</v>
      </c>
      <c r="O62" s="1" t="s">
        <v>14</v>
      </c>
      <c r="P62" s="1" t="s">
        <v>15</v>
      </c>
      <c r="Q62" s="1" t="s">
        <v>16</v>
      </c>
      <c r="R62" s="1" t="s">
        <v>17</v>
      </c>
      <c r="S62" s="1" t="s">
        <v>18</v>
      </c>
      <c r="T62" s="1" t="s">
        <v>19</v>
      </c>
      <c r="U62" s="1" t="s">
        <v>20</v>
      </c>
      <c r="V62" s="1" t="s">
        <v>21</v>
      </c>
      <c r="W62" s="1" t="s">
        <v>22</v>
      </c>
      <c r="X62" s="1" t="s">
        <v>23</v>
      </c>
      <c r="Y62" s="1" t="s">
        <v>24</v>
      </c>
      <c r="Z62" s="1" t="s">
        <v>25</v>
      </c>
      <c r="AA62" s="1" t="s">
        <v>26</v>
      </c>
      <c r="AB62" s="1" t="s">
        <v>27</v>
      </c>
      <c r="AC62" s="1" t="s">
        <v>28</v>
      </c>
    </row>
    <row r="63" spans="1:29" x14ac:dyDescent="0.25">
      <c r="A63" s="3" t="s">
        <v>53</v>
      </c>
      <c r="B63" s="1" t="s">
        <v>30</v>
      </c>
      <c r="C63" s="1" t="s">
        <v>31</v>
      </c>
      <c r="D63" s="1" t="s">
        <v>32</v>
      </c>
      <c r="E63" s="1" t="s">
        <v>32</v>
      </c>
      <c r="F63" s="1" t="s">
        <v>32</v>
      </c>
      <c r="G63" s="1" t="s">
        <v>32</v>
      </c>
      <c r="H63" s="1" t="s">
        <v>33</v>
      </c>
      <c r="I63" s="1" t="s">
        <v>34</v>
      </c>
      <c r="J63" s="1"/>
      <c r="K63" s="1"/>
      <c r="L63" s="1" t="s">
        <v>35</v>
      </c>
      <c r="M63" s="3"/>
      <c r="N63" s="1" t="s">
        <v>32</v>
      </c>
      <c r="O63" s="1" t="s">
        <v>32</v>
      </c>
      <c r="P63" s="1" t="s">
        <v>32</v>
      </c>
      <c r="Q63" s="1" t="s">
        <v>32</v>
      </c>
      <c r="R63" s="1" t="s">
        <v>32</v>
      </c>
      <c r="S63" s="1" t="s">
        <v>32</v>
      </c>
      <c r="T63" s="1" t="s">
        <v>32</v>
      </c>
      <c r="U63" s="1" t="s">
        <v>36</v>
      </c>
      <c r="V63" s="1" t="s">
        <v>36</v>
      </c>
      <c r="W63" s="1" t="s">
        <v>36</v>
      </c>
      <c r="X63" s="1" t="s">
        <v>37</v>
      </c>
      <c r="Y63" s="1" t="s">
        <v>36</v>
      </c>
      <c r="Z63" s="1" t="s">
        <v>38</v>
      </c>
      <c r="AA63" s="1" t="s">
        <v>39</v>
      </c>
      <c r="AB63" s="1" t="s">
        <v>36</v>
      </c>
      <c r="AC63" s="1" t="s">
        <v>36</v>
      </c>
    </row>
    <row r="64" spans="1:29" x14ac:dyDescent="0.25">
      <c r="A64" t="s">
        <v>40</v>
      </c>
      <c r="B64" s="4">
        <v>695</v>
      </c>
      <c r="C64" s="5">
        <v>40</v>
      </c>
      <c r="D64" s="4">
        <v>115.2</v>
      </c>
      <c r="E64" s="4">
        <v>108.7</v>
      </c>
      <c r="F64" s="4">
        <v>29</v>
      </c>
      <c r="G64" s="4">
        <v>22</v>
      </c>
      <c r="H64" s="5">
        <v>103.99</v>
      </c>
      <c r="I64" s="6">
        <v>1.2869999999999999</v>
      </c>
      <c r="J64" s="5">
        <v>14.47</v>
      </c>
      <c r="K64" s="5"/>
      <c r="L64" s="7">
        <v>0.44209999999999999</v>
      </c>
      <c r="N64" s="4">
        <v>117.1</v>
      </c>
      <c r="O64" s="4">
        <v>111.9</v>
      </c>
      <c r="P64" s="4">
        <v>25.9</v>
      </c>
      <c r="Q64" s="4">
        <v>33</v>
      </c>
      <c r="R64" s="4">
        <v>29</v>
      </c>
      <c r="T64" s="4">
        <v>169.3</v>
      </c>
      <c r="U64" s="5">
        <v>0.05</v>
      </c>
      <c r="V64" s="4">
        <v>107</v>
      </c>
      <c r="W64" s="4">
        <v>406</v>
      </c>
      <c r="X64" s="4">
        <v>40.43</v>
      </c>
      <c r="Y64" s="4">
        <v>118</v>
      </c>
      <c r="Z64" s="4">
        <v>80</v>
      </c>
      <c r="AA64" s="4">
        <v>12.1</v>
      </c>
      <c r="AB64" s="5">
        <v>0</v>
      </c>
      <c r="AC64" s="4">
        <v>96.6</v>
      </c>
    </row>
    <row r="65" spans="1:29" x14ac:dyDescent="0.25">
      <c r="A65" t="s">
        <v>41</v>
      </c>
      <c r="B65" s="4">
        <v>695</v>
      </c>
      <c r="C65" s="5">
        <v>40</v>
      </c>
      <c r="D65" s="4">
        <v>114.8</v>
      </c>
      <c r="E65" s="4">
        <v>109.4</v>
      </c>
      <c r="F65" s="4">
        <v>29</v>
      </c>
      <c r="G65" s="4">
        <v>22</v>
      </c>
      <c r="H65" s="5">
        <v>104.01</v>
      </c>
      <c r="I65" s="6">
        <v>1.288</v>
      </c>
      <c r="J65" s="5">
        <v>14.47</v>
      </c>
      <c r="K65" s="5"/>
      <c r="L65" s="7">
        <v>0.44230000000000003</v>
      </c>
      <c r="N65" s="4">
        <v>118</v>
      </c>
      <c r="O65" s="4">
        <v>112.1</v>
      </c>
      <c r="P65" s="4">
        <v>26</v>
      </c>
      <c r="Q65" s="4">
        <v>33</v>
      </c>
      <c r="R65" s="4">
        <v>29</v>
      </c>
      <c r="T65" s="4">
        <v>171.8</v>
      </c>
      <c r="U65" s="5">
        <v>0.05</v>
      </c>
      <c r="V65" s="4">
        <v>107</v>
      </c>
      <c r="W65" s="4">
        <v>407</v>
      </c>
      <c r="X65" s="4">
        <v>40.71</v>
      </c>
      <c r="Y65" s="4">
        <v>116</v>
      </c>
      <c r="Z65" s="4">
        <v>80</v>
      </c>
      <c r="AA65" s="4">
        <v>12.02</v>
      </c>
      <c r="AB65" s="5">
        <v>0</v>
      </c>
      <c r="AC65" s="4">
        <v>96.5</v>
      </c>
    </row>
    <row r="66" spans="1:29" x14ac:dyDescent="0.25">
      <c r="A66" t="s">
        <v>42</v>
      </c>
      <c r="B66" s="4">
        <v>695</v>
      </c>
      <c r="C66" s="5">
        <v>40</v>
      </c>
      <c r="D66" s="4">
        <v>115</v>
      </c>
      <c r="E66" s="4">
        <v>108.8</v>
      </c>
      <c r="F66" s="4">
        <v>29</v>
      </c>
      <c r="G66" s="4">
        <v>22</v>
      </c>
      <c r="H66" s="5">
        <v>103.99</v>
      </c>
      <c r="I66" s="6">
        <v>1.2889999999999999</v>
      </c>
      <c r="J66" s="5">
        <v>14.47</v>
      </c>
      <c r="K66" s="5"/>
      <c r="L66" s="7">
        <v>0.44280000000000003</v>
      </c>
      <c r="N66" s="4">
        <v>117.4</v>
      </c>
      <c r="O66" s="4">
        <v>111.2</v>
      </c>
      <c r="P66" s="4">
        <v>26</v>
      </c>
      <c r="Q66" s="4">
        <v>33</v>
      </c>
      <c r="R66" s="4">
        <v>29</v>
      </c>
      <c r="T66" s="4">
        <v>172.9</v>
      </c>
      <c r="U66" s="5">
        <v>0.05</v>
      </c>
      <c r="V66" s="4">
        <v>107</v>
      </c>
      <c r="W66" s="4">
        <v>406</v>
      </c>
      <c r="X66" s="4">
        <v>40.950000000000003</v>
      </c>
      <c r="Y66" s="4">
        <v>117</v>
      </c>
      <c r="Z66" s="4">
        <v>80</v>
      </c>
      <c r="AA66" s="4">
        <v>12.05</v>
      </c>
      <c r="AB66" s="5">
        <v>0</v>
      </c>
      <c r="AC66" s="4">
        <v>96.5</v>
      </c>
    </row>
    <row r="67" spans="1:29" x14ac:dyDescent="0.25">
      <c r="A67" t="s">
        <v>43</v>
      </c>
      <c r="B67" s="4">
        <v>695</v>
      </c>
      <c r="C67" s="5">
        <v>40</v>
      </c>
      <c r="D67" s="4">
        <v>115.1</v>
      </c>
      <c r="E67" s="4">
        <v>108.8</v>
      </c>
      <c r="F67" s="4">
        <v>29</v>
      </c>
      <c r="G67" s="4">
        <v>22</v>
      </c>
      <c r="H67" s="5">
        <v>104.01</v>
      </c>
      <c r="I67" s="6">
        <v>1.288</v>
      </c>
      <c r="J67" s="5">
        <v>14.47</v>
      </c>
      <c r="K67" s="5"/>
      <c r="L67" s="7">
        <v>0.44240000000000002</v>
      </c>
      <c r="N67" s="4">
        <v>116.6</v>
      </c>
      <c r="O67" s="4">
        <v>111.9</v>
      </c>
      <c r="P67" s="4">
        <v>26</v>
      </c>
      <c r="Q67" s="4">
        <v>33</v>
      </c>
      <c r="R67" s="4">
        <v>29</v>
      </c>
      <c r="T67" s="4">
        <v>169.9</v>
      </c>
      <c r="U67" s="5">
        <v>0.05</v>
      </c>
      <c r="V67" s="4">
        <v>107</v>
      </c>
      <c r="W67" s="4">
        <v>406</v>
      </c>
      <c r="X67" s="4">
        <v>40.39</v>
      </c>
      <c r="Y67" s="4">
        <v>119</v>
      </c>
      <c r="Z67" s="4">
        <v>80</v>
      </c>
      <c r="AA67" s="4">
        <v>12.13</v>
      </c>
      <c r="AB67" s="5">
        <v>0</v>
      </c>
      <c r="AC67" s="4">
        <v>96.5</v>
      </c>
    </row>
    <row r="68" spans="1:29" x14ac:dyDescent="0.25">
      <c r="A68" t="s">
        <v>44</v>
      </c>
      <c r="B68" s="4">
        <v>695</v>
      </c>
      <c r="C68" s="5">
        <v>40</v>
      </c>
      <c r="D68" s="4">
        <v>115.1</v>
      </c>
      <c r="E68" s="4">
        <v>109.4</v>
      </c>
      <c r="F68" s="4">
        <v>29</v>
      </c>
      <c r="G68" s="4">
        <v>22</v>
      </c>
      <c r="H68" s="5">
        <v>103.99</v>
      </c>
      <c r="I68" s="6">
        <v>1.286</v>
      </c>
      <c r="J68" s="5">
        <v>14.47</v>
      </c>
      <c r="K68" s="5"/>
      <c r="L68" s="7">
        <v>0.44209999999999999</v>
      </c>
      <c r="N68" s="4">
        <v>116.9</v>
      </c>
      <c r="O68" s="4">
        <v>112.1</v>
      </c>
      <c r="P68" s="4">
        <v>26</v>
      </c>
      <c r="Q68" s="4">
        <v>33</v>
      </c>
      <c r="R68" s="4">
        <v>29</v>
      </c>
      <c r="T68" s="4">
        <v>170.1</v>
      </c>
      <c r="U68" s="5">
        <v>0.05</v>
      </c>
      <c r="V68" s="4">
        <v>107</v>
      </c>
      <c r="W68" s="4">
        <v>406</v>
      </c>
      <c r="X68" s="4">
        <v>40.79</v>
      </c>
      <c r="Y68" s="4">
        <v>116</v>
      </c>
      <c r="Z68" s="4">
        <v>80</v>
      </c>
      <c r="AA68" s="4">
        <v>12.11</v>
      </c>
      <c r="AB68" s="5">
        <v>0</v>
      </c>
      <c r="AC68" s="4">
        <v>96.5</v>
      </c>
    </row>
    <row r="69" spans="1:29" x14ac:dyDescent="0.25">
      <c r="A69" t="s">
        <v>45</v>
      </c>
      <c r="B69" s="4">
        <v>695</v>
      </c>
      <c r="C69" s="5">
        <v>40</v>
      </c>
      <c r="D69" s="4">
        <v>115</v>
      </c>
      <c r="E69" s="4">
        <v>108.9</v>
      </c>
      <c r="F69" s="4">
        <v>29</v>
      </c>
      <c r="G69" s="4">
        <v>22</v>
      </c>
      <c r="H69" s="5">
        <v>103.99</v>
      </c>
      <c r="I69" s="6">
        <v>1.2849999999999999</v>
      </c>
      <c r="J69" s="5">
        <v>14.47</v>
      </c>
      <c r="K69" s="5"/>
      <c r="L69" s="7">
        <v>0.44109999999999999</v>
      </c>
      <c r="N69" s="4">
        <v>118</v>
      </c>
      <c r="O69" s="4">
        <v>111.3</v>
      </c>
      <c r="P69" s="4">
        <v>26.1</v>
      </c>
      <c r="Q69" s="4">
        <v>33</v>
      </c>
      <c r="R69" s="4">
        <v>29</v>
      </c>
      <c r="T69" s="4">
        <v>169.9</v>
      </c>
      <c r="U69" s="5">
        <v>0.05</v>
      </c>
      <c r="V69" s="4">
        <v>107</v>
      </c>
      <c r="W69" s="4">
        <v>406</v>
      </c>
      <c r="X69" s="4">
        <v>40.380000000000003</v>
      </c>
      <c r="Y69" s="4">
        <v>118</v>
      </c>
      <c r="Z69" s="4">
        <v>80</v>
      </c>
      <c r="AA69" s="4">
        <v>11.97</v>
      </c>
      <c r="AB69" s="5">
        <v>0</v>
      </c>
      <c r="AC69" s="4">
        <v>96.5</v>
      </c>
    </row>
    <row r="70" spans="1:29" x14ac:dyDescent="0.25">
      <c r="A70" s="3" t="s">
        <v>46</v>
      </c>
      <c r="B70" s="4">
        <f>AVERAGE(B64:B69)</f>
        <v>695</v>
      </c>
      <c r="C70" s="4">
        <f t="shared" ref="C70:L70" si="10">AVERAGE(C64:C69)</f>
        <v>40</v>
      </c>
      <c r="D70" s="4">
        <f t="shared" si="10"/>
        <v>115.03333333333335</v>
      </c>
      <c r="E70" s="4">
        <f t="shared" si="10"/>
        <v>109</v>
      </c>
      <c r="F70" s="4">
        <f t="shared" si="10"/>
        <v>29</v>
      </c>
      <c r="G70" s="4">
        <f t="shared" si="10"/>
        <v>22</v>
      </c>
      <c r="H70" s="4">
        <f t="shared" si="10"/>
        <v>103.99666666666667</v>
      </c>
      <c r="I70" s="4">
        <f t="shared" si="10"/>
        <v>1.2871666666666668</v>
      </c>
      <c r="J70" s="4">
        <f t="shared" si="10"/>
        <v>14.47</v>
      </c>
      <c r="K70" s="5">
        <f>MAX(J64:J69)-MIN(J64:J69)</f>
        <v>0</v>
      </c>
      <c r="L70" s="7">
        <f t="shared" si="10"/>
        <v>0.44213333333333332</v>
      </c>
      <c r="N70" s="4">
        <f>AVERAGE(N64:N69)</f>
        <v>117.33333333333333</v>
      </c>
      <c r="O70" s="4">
        <f t="shared" ref="O70:AC70" si="11">AVERAGE(O64:O69)</f>
        <v>111.75</v>
      </c>
      <c r="P70" s="4">
        <f t="shared" si="11"/>
        <v>26</v>
      </c>
      <c r="Q70" s="4">
        <f t="shared" si="11"/>
        <v>33</v>
      </c>
      <c r="R70" s="4">
        <f t="shared" si="11"/>
        <v>29</v>
      </c>
      <c r="S70" s="5">
        <f>MAX(R64:R69)-MIN(R64:R69)</f>
        <v>0</v>
      </c>
      <c r="T70" s="4">
        <f t="shared" si="11"/>
        <v>170.65</v>
      </c>
      <c r="U70" s="4">
        <f t="shared" si="11"/>
        <v>4.9999999999999996E-2</v>
      </c>
      <c r="V70" s="4">
        <f t="shared" si="11"/>
        <v>107</v>
      </c>
      <c r="W70" s="4">
        <f t="shared" si="11"/>
        <v>406.16666666666669</v>
      </c>
      <c r="X70" s="4">
        <f t="shared" si="11"/>
        <v>40.608333333333334</v>
      </c>
      <c r="Y70" s="4">
        <f t="shared" si="11"/>
        <v>117.33333333333333</v>
      </c>
      <c r="Z70" s="4">
        <f t="shared" si="11"/>
        <v>80</v>
      </c>
      <c r="AA70" s="4">
        <f t="shared" si="11"/>
        <v>12.063333333333334</v>
      </c>
      <c r="AB70" s="4">
        <f t="shared" si="11"/>
        <v>0</v>
      </c>
      <c r="AC70" s="4">
        <f t="shared" si="11"/>
        <v>96.516666666666666</v>
      </c>
    </row>
    <row r="71" spans="1:29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3" t="s">
        <v>47</v>
      </c>
      <c r="L71" s="8">
        <f>_xlfn.STDEV.S(L64:L69)</f>
        <v>5.680375574437669E-4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3" t="s">
        <v>48</v>
      </c>
      <c r="L72" s="49">
        <f>_xlfn.STDEV.S(L64:L69)/AVERAGE(L64:L69)</f>
        <v>1.2847652837238396E-3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5" spans="1:29" x14ac:dyDescent="0.25">
      <c r="A75" s="57" t="s">
        <v>54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29" x14ac:dyDescent="0.25">
      <c r="A76" s="10"/>
      <c r="B76" s="11" t="s">
        <v>12</v>
      </c>
      <c r="C76" s="12" t="s">
        <v>55</v>
      </c>
      <c r="D76" s="12" t="s">
        <v>56</v>
      </c>
      <c r="E76" s="12" t="s">
        <v>57</v>
      </c>
      <c r="F76" s="12" t="s">
        <v>58</v>
      </c>
      <c r="G76" s="60" t="s">
        <v>59</v>
      </c>
      <c r="H76" s="61"/>
      <c r="I76" s="60" t="s">
        <v>60</v>
      </c>
      <c r="J76" s="61"/>
    </row>
    <row r="77" spans="1:29" x14ac:dyDescent="0.25">
      <c r="A77" s="10"/>
      <c r="B77" s="13" t="s">
        <v>61</v>
      </c>
      <c r="C77" s="14" t="s">
        <v>62</v>
      </c>
      <c r="D77" s="14" t="s">
        <v>63</v>
      </c>
      <c r="E77" s="14" t="s">
        <v>64</v>
      </c>
      <c r="F77" s="14" t="s">
        <v>65</v>
      </c>
      <c r="G77" s="57" t="s">
        <v>66</v>
      </c>
      <c r="H77" s="59"/>
      <c r="I77" s="57" t="s">
        <v>66</v>
      </c>
      <c r="J77" s="59"/>
    </row>
    <row r="78" spans="1:29" x14ac:dyDescent="0.25">
      <c r="A78" s="10" t="s">
        <v>29</v>
      </c>
      <c r="B78" s="15">
        <f>L10</f>
        <v>0.28168333333333334</v>
      </c>
      <c r="C78" s="50">
        <f>L12</f>
        <v>4.150210737056565E-4</v>
      </c>
      <c r="D78" s="10">
        <v>0.5</v>
      </c>
      <c r="E78" s="10">
        <v>21.99</v>
      </c>
      <c r="F78" s="16">
        <v>0.3</v>
      </c>
      <c r="G78" s="54">
        <v>0.92912099999999997</v>
      </c>
      <c r="H78" s="55"/>
      <c r="I78" s="54">
        <v>3.0970719999999998</v>
      </c>
      <c r="J78" s="56"/>
    </row>
    <row r="79" spans="1:29" x14ac:dyDescent="0.25">
      <c r="A79" s="10" t="s">
        <v>49</v>
      </c>
      <c r="B79" s="15">
        <f>L22</f>
        <v>0.29463333333333336</v>
      </c>
      <c r="C79" s="50">
        <f>L24</f>
        <v>4.110397584474957E-4</v>
      </c>
      <c r="D79" s="10">
        <v>0.5</v>
      </c>
      <c r="E79" s="10">
        <v>21.99</v>
      </c>
      <c r="F79" s="16">
        <v>3.2000000000000001E-2</v>
      </c>
      <c r="G79" s="62">
        <v>0.10366300000000001</v>
      </c>
      <c r="H79" s="63"/>
      <c r="I79" s="62">
        <v>3.2394569999999998</v>
      </c>
      <c r="J79" s="64"/>
    </row>
    <row r="80" spans="1:29" x14ac:dyDescent="0.25">
      <c r="A80" s="10" t="s">
        <v>50</v>
      </c>
      <c r="B80" s="15">
        <f>L34</f>
        <v>0.28321666666666667</v>
      </c>
      <c r="C80" s="50">
        <f>L36</f>
        <v>4.127741521037663E-4</v>
      </c>
      <c r="D80" s="10">
        <v>0.5</v>
      </c>
      <c r="E80" s="10">
        <v>16.489999999999998</v>
      </c>
      <c r="F80" s="16">
        <v>0.31</v>
      </c>
      <c r="G80" s="62">
        <v>0.72389599999999998</v>
      </c>
      <c r="H80" s="63"/>
      <c r="I80" s="62">
        <v>2.3351489999999999</v>
      </c>
      <c r="J80" s="64"/>
    </row>
    <row r="81" spans="1:10" x14ac:dyDescent="0.25">
      <c r="A81" s="10" t="s">
        <v>51</v>
      </c>
      <c r="B81" s="15">
        <f>L46</f>
        <v>0.70383333333333342</v>
      </c>
      <c r="C81" s="50">
        <f>L48</f>
        <v>6.7643177158821684E-4</v>
      </c>
      <c r="D81" s="10">
        <v>0.5</v>
      </c>
      <c r="E81" s="10">
        <v>1.46</v>
      </c>
      <c r="F81" s="16">
        <v>0.17399999999999999</v>
      </c>
      <c r="G81" s="62">
        <v>8.9399999999999993E-2</v>
      </c>
      <c r="H81" s="63"/>
      <c r="I81" s="62">
        <v>0.51379600000000003</v>
      </c>
      <c r="J81" s="64"/>
    </row>
    <row r="82" spans="1:10" x14ac:dyDescent="0.25">
      <c r="A82" s="10" t="s">
        <v>52</v>
      </c>
      <c r="B82" s="15">
        <f>L58</f>
        <v>0.8595166666666666</v>
      </c>
      <c r="C82" s="50">
        <f>L60</f>
        <v>8.1745263766846304E-4</v>
      </c>
      <c r="D82" s="10">
        <v>0.5</v>
      </c>
      <c r="E82" s="10">
        <v>1.46</v>
      </c>
      <c r="F82" s="16">
        <v>1.0999999999999999E-2</v>
      </c>
      <c r="G82" s="62">
        <v>6.9020000000000001E-3</v>
      </c>
      <c r="H82" s="63"/>
      <c r="I82" s="62">
        <v>0.62744999999999995</v>
      </c>
      <c r="J82" s="64"/>
    </row>
    <row r="83" spans="1:10" x14ac:dyDescent="0.25">
      <c r="A83" s="10" t="s">
        <v>53</v>
      </c>
      <c r="B83" s="15">
        <f>L70</f>
        <v>0.44213333333333332</v>
      </c>
      <c r="C83" s="50">
        <f>L72</f>
        <v>1.2847652837238396E-3</v>
      </c>
      <c r="D83" s="10">
        <v>0.5</v>
      </c>
      <c r="E83" s="10">
        <v>2.91</v>
      </c>
      <c r="F83" s="16">
        <v>0.17199999999999999</v>
      </c>
      <c r="G83" s="65">
        <v>0.110647</v>
      </c>
      <c r="H83" s="66"/>
      <c r="I83" s="65">
        <v>0.64329899999999995</v>
      </c>
      <c r="J83" s="67"/>
    </row>
    <row r="84" spans="1:10" x14ac:dyDescent="0.25">
      <c r="A84" s="68" t="s">
        <v>67</v>
      </c>
      <c r="B84" s="69"/>
      <c r="C84" s="69"/>
      <c r="D84" s="69"/>
      <c r="E84" s="69"/>
      <c r="F84" s="70"/>
      <c r="G84" s="71">
        <f>SUM(G78:G83)</f>
        <v>1.9636289999999996</v>
      </c>
      <c r="H84" s="72"/>
      <c r="I84" s="71">
        <f>SUM(I78:I83)</f>
        <v>10.456223</v>
      </c>
      <c r="J84" s="72"/>
    </row>
    <row r="86" spans="1:10" x14ac:dyDescent="0.25">
      <c r="A86" t="s">
        <v>80</v>
      </c>
      <c r="G86" s="5"/>
    </row>
  </sheetData>
  <mergeCells count="32">
    <mergeCell ref="G82:H82"/>
    <mergeCell ref="I82:J82"/>
    <mergeCell ref="G83:H83"/>
    <mergeCell ref="I83:J83"/>
    <mergeCell ref="A84:F84"/>
    <mergeCell ref="G84:H84"/>
    <mergeCell ref="I84:J84"/>
    <mergeCell ref="G79:H79"/>
    <mergeCell ref="I79:J79"/>
    <mergeCell ref="G80:H80"/>
    <mergeCell ref="I80:J80"/>
    <mergeCell ref="G81:H81"/>
    <mergeCell ref="I81:J81"/>
    <mergeCell ref="G78:H78"/>
    <mergeCell ref="I78:J78"/>
    <mergeCell ref="B37:L37"/>
    <mergeCell ref="N37:AC37"/>
    <mergeCell ref="B49:L49"/>
    <mergeCell ref="N49:AC49"/>
    <mergeCell ref="B61:L61"/>
    <mergeCell ref="N61:AC61"/>
    <mergeCell ref="A75:J75"/>
    <mergeCell ref="G76:H76"/>
    <mergeCell ref="I76:J76"/>
    <mergeCell ref="G77:H77"/>
    <mergeCell ref="I77:J77"/>
    <mergeCell ref="B1:L1"/>
    <mergeCell ref="N1:AC1"/>
    <mergeCell ref="B13:L13"/>
    <mergeCell ref="N13:AC13"/>
    <mergeCell ref="B25:L25"/>
    <mergeCell ref="N25:A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BSFC Summary</vt:lpstr>
      <vt:lpstr>Summary_Stage1</vt:lpstr>
      <vt:lpstr>Summary_Stage2</vt:lpstr>
      <vt:lpstr>Summary_Stage3</vt:lpstr>
      <vt:lpstr>Summary_Stage4</vt:lpstr>
      <vt:lpstr>Summary_Stage5</vt:lpstr>
      <vt:lpstr>Summary_Stage6</vt:lpstr>
      <vt:lpstr>BL6_Iteration1</vt:lpstr>
      <vt:lpstr>BL5_Iteration1</vt:lpstr>
      <vt:lpstr>BL5_Iteration2</vt:lpstr>
      <vt:lpstr>BL6_Iteration2</vt:lpstr>
      <vt:lpstr>BL6_Iteration3</vt:lpstr>
      <vt:lpstr>BL5_Iteration3</vt:lpstr>
      <vt:lpstr>BL5_Iteration4</vt:lpstr>
      <vt:lpstr>BL6_Iteration4</vt:lpstr>
      <vt:lpstr>BL6_Iteration5</vt:lpstr>
      <vt:lpstr>BL5_Iteration5</vt:lpstr>
      <vt:lpstr>BL5_Iteration6</vt:lpstr>
      <vt:lpstr>BL6_Iteration6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Rubas, Paul J</dc:creator>
  <cp:lastModifiedBy>Dan Engstrom</cp:lastModifiedBy>
  <dcterms:created xsi:type="dcterms:W3CDTF">2023-03-02T20:42:36Z</dcterms:created>
  <dcterms:modified xsi:type="dcterms:W3CDTF">2023-03-10T22:59:03Z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