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\refdata\gas\vie\data\Fuel C of A's\"/>
    </mc:Choice>
  </mc:AlternateContent>
  <bookViews>
    <workbookView xWindow="0" yWindow="0" windowWidth="28800" windowHeight="11775"/>
  </bookViews>
  <sheets>
    <sheet name="COA" sheetId="1" r:id="rId1"/>
  </sheets>
  <externalReferences>
    <externalReference r:id="rId2"/>
  </externalReferences>
  <definedNames>
    <definedName name="_xlnm.Print_Area" localSheetId="0">COA!$A$1:$J$111</definedName>
    <definedName name="_xlnm.Print_Titles" localSheetId="0">COA!$A:$F</definedName>
    <definedName name="Range" localSheetId="0">'[1]DRUM REQ'!$J$10:$K$13</definedName>
    <definedName name="Range">#REF!</definedName>
    <definedName name="Range2" localSheetId="0">'[1]DRUM REQ'!$J$16:$K$20</definedName>
    <definedName name="Range2">#REF!</definedName>
  </definedNames>
  <calcPr calcId="162913"/>
</workbook>
</file>

<file path=xl/calcChain.xml><?xml version="1.0" encoding="utf-8"?>
<calcChain xmlns="http://schemas.openxmlformats.org/spreadsheetml/2006/main">
  <c r="L26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I30" i="1" l="1"/>
  <c r="D242" i="1" l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</calcChain>
</file>

<file path=xl/sharedStrings.xml><?xml version="1.0" encoding="utf-8"?>
<sst xmlns="http://schemas.openxmlformats.org/spreadsheetml/2006/main" count="490" uniqueCount="219">
  <si>
    <t>PRODUCT:</t>
  </si>
  <si>
    <t>Sequence VI-E</t>
  </si>
  <si>
    <t>Batch No.:</t>
  </si>
  <si>
    <t>W/DCA</t>
  </si>
  <si>
    <t>TMO No.:</t>
  </si>
  <si>
    <t>PRODUCT CODE:</t>
  </si>
  <si>
    <t>HF2003</t>
  </si>
  <si>
    <t>Tank No.:</t>
  </si>
  <si>
    <t>Analysis Date:</t>
  </si>
  <si>
    <t>Sample Date:</t>
  </si>
  <si>
    <t>TEST</t>
  </si>
  <si>
    <t>METHOD</t>
  </si>
  <si>
    <t>UNITS</t>
  </si>
  <si>
    <t>HALTERMANN Specs</t>
  </si>
  <si>
    <t>RESULTS</t>
  </si>
  <si>
    <t>MIN</t>
  </si>
  <si>
    <t>TARGET</t>
  </si>
  <si>
    <t>MAX</t>
  </si>
  <si>
    <t>Distillation - IBP</t>
  </si>
  <si>
    <t>ASTM D86</t>
  </si>
  <si>
    <t>°C</t>
  </si>
  <si>
    <t>Distillation - EP</t>
  </si>
  <si>
    <t>Recovery</t>
  </si>
  <si>
    <t>vol %</t>
  </si>
  <si>
    <t>Report</t>
  </si>
  <si>
    <t>Residue</t>
  </si>
  <si>
    <t>Loss</t>
  </si>
  <si>
    <t>Gravity @ 60°F/60°F</t>
  </si>
  <si>
    <t>ASTM D4052</t>
  </si>
  <si>
    <t>°API</t>
  </si>
  <si>
    <t>Density @ 15° C</t>
  </si>
  <si>
    <t>kg/l</t>
  </si>
  <si>
    <t>Reid Vapor Pressure</t>
  </si>
  <si>
    <t>ASTM D5191</t>
  </si>
  <si>
    <t>kPa</t>
  </si>
  <si>
    <t xml:space="preserve">Carbon </t>
  </si>
  <si>
    <t>ASTM D3343</t>
  </si>
  <si>
    <t>wt fraction</t>
  </si>
  <si>
    <t>ASTM D5291</t>
  </si>
  <si>
    <t xml:space="preserve">Hydrogen </t>
  </si>
  <si>
    <t>Hydrogen/Carbon ratio</t>
  </si>
  <si>
    <t>mole/mole</t>
  </si>
  <si>
    <t>Oxygen</t>
  </si>
  <si>
    <t>ASTM D4815</t>
  </si>
  <si>
    <t>wt %</t>
  </si>
  <si>
    <t>&lt;0.01</t>
  </si>
  <si>
    <t>Sulfur</t>
  </si>
  <si>
    <t>ASTM D5453</t>
  </si>
  <si>
    <t>mg/kg</t>
  </si>
  <si>
    <t>Lead</t>
  </si>
  <si>
    <t>ASTM D3237</t>
  </si>
  <si>
    <t>mg/l</t>
  </si>
  <si>
    <t>&lt;1</t>
  </si>
  <si>
    <t>Phosphorous</t>
  </si>
  <si>
    <t>ASTM D3231</t>
  </si>
  <si>
    <t>&lt;0.05</t>
  </si>
  <si>
    <t>&lt;0.2</t>
  </si>
  <si>
    <t>Composition, aromatics</t>
  </si>
  <si>
    <t>ASTM D1319</t>
  </si>
  <si>
    <t>Composition, olefins</t>
  </si>
  <si>
    <t>Composition, saturates</t>
  </si>
  <si>
    <t>Particulate matter</t>
  </si>
  <si>
    <t>ASTM D5452</t>
  </si>
  <si>
    <t>Oxidation Stability</t>
  </si>
  <si>
    <t>ASTM D525</t>
  </si>
  <si>
    <t>minutes</t>
  </si>
  <si>
    <t>1000+</t>
  </si>
  <si>
    <t>Copper Corrosion</t>
  </si>
  <si>
    <t>ASTM D130</t>
  </si>
  <si>
    <t>1a</t>
  </si>
  <si>
    <t>Gum content, washed</t>
  </si>
  <si>
    <t>ASTM D381</t>
  </si>
  <si>
    <t>mg/100mls</t>
  </si>
  <si>
    <t>&lt;0.5</t>
  </si>
  <si>
    <t>Fuel Economy Numerator/C Density</t>
  </si>
  <si>
    <t>C Factor</t>
  </si>
  <si>
    <t>Research Octane Number</t>
  </si>
  <si>
    <t>ASTM D2699</t>
  </si>
  <si>
    <t>Motor Octane Number</t>
  </si>
  <si>
    <t>ASTM D2700</t>
  </si>
  <si>
    <t>Sensitivity</t>
  </si>
  <si>
    <t>Net Heating Value, btu/lb</t>
  </si>
  <si>
    <t>ASTM D3338</t>
  </si>
  <si>
    <t>btu/lb</t>
  </si>
  <si>
    <t>ASTM D240</t>
  </si>
  <si>
    <t>Color</t>
  </si>
  <si>
    <t>VISUAL</t>
  </si>
  <si>
    <t>1.75 ptb</t>
  </si>
  <si>
    <t>Red</t>
  </si>
  <si>
    <t>Undyed &amp; Clear</t>
  </si>
  <si>
    <t>Top Tier Additive</t>
  </si>
  <si>
    <t>69.3 ptb</t>
  </si>
  <si>
    <t>Added at Top Tier Rate</t>
  </si>
  <si>
    <t>CL0121NX10</t>
  </si>
  <si>
    <t>PRODUCT:              Batch No.:</t>
  </si>
  <si>
    <t>MTS</t>
  </si>
  <si>
    <t>PRODUCT CODE:     Tank No.:</t>
  </si>
  <si>
    <t>T63</t>
  </si>
  <si>
    <t>&lt;0.20</t>
  </si>
  <si>
    <t>&lt;0.0008</t>
  </si>
  <si>
    <t>&lt;0.005</t>
  </si>
  <si>
    <t xml:space="preserve"> CF1621NX10 </t>
  </si>
  <si>
    <t>CK1421LT10</t>
  </si>
  <si>
    <t>PLI/Ph/DIX/GP</t>
  </si>
  <si>
    <t>Lubrizol</t>
  </si>
  <si>
    <t>Gum content, unwashed</t>
  </si>
  <si>
    <t>L3.0</t>
  </si>
  <si>
    <t>&lt;0.001</t>
  </si>
  <si>
    <t xml:space="preserve">Other </t>
  </si>
  <si>
    <r>
      <rPr>
        <sz val="10"/>
        <rFont val="Calibri"/>
        <family val="34"/>
      </rPr>
      <t>Methanol (MeOH)</t>
    </r>
  </si>
  <si>
    <r>
      <rPr>
        <sz val="10"/>
        <rFont val="Calibri"/>
        <family val="34"/>
      </rPr>
      <t>vol%</t>
    </r>
  </si>
  <si>
    <r>
      <rPr>
        <sz val="10"/>
        <rFont val="Calibri"/>
        <family val="34"/>
      </rPr>
      <t>&lt;0.2</t>
    </r>
  </si>
  <si>
    <r>
      <rPr>
        <sz val="10"/>
        <rFont val="Calibri"/>
        <family val="34"/>
      </rPr>
      <t>Ethanol (EtOH)</t>
    </r>
  </si>
  <si>
    <r>
      <rPr>
        <sz val="10"/>
        <rFont val="Calibri"/>
        <family val="34"/>
      </rPr>
      <t>Isopropanol (iPA)</t>
    </r>
  </si>
  <si>
    <r>
      <rPr>
        <sz val="10"/>
        <rFont val="Calibri"/>
        <family val="34"/>
      </rPr>
      <t>tert-Butanol (tBA)</t>
    </r>
  </si>
  <si>
    <r>
      <rPr>
        <sz val="10"/>
        <rFont val="Calibri"/>
        <family val="34"/>
      </rPr>
      <t>n-Propanol (nPA)</t>
    </r>
  </si>
  <si>
    <r>
      <rPr>
        <sz val="10"/>
        <rFont val="Calibri"/>
        <family val="34"/>
      </rPr>
      <t>Methyl tert-butylether (MTBE)</t>
    </r>
  </si>
  <si>
    <r>
      <rPr>
        <sz val="10"/>
        <rFont val="Calibri"/>
        <family val="34"/>
      </rPr>
      <t>sec-Butanol (sBA)</t>
    </r>
  </si>
  <si>
    <r>
      <rPr>
        <sz val="10"/>
        <rFont val="Calibri"/>
        <family val="34"/>
      </rPr>
      <t>Diisopropylether (DIPE)</t>
    </r>
  </si>
  <si>
    <r>
      <rPr>
        <sz val="10"/>
        <rFont val="Calibri"/>
        <family val="34"/>
      </rPr>
      <t>Isobutanol (iBA)</t>
    </r>
  </si>
  <si>
    <r>
      <rPr>
        <sz val="10"/>
        <rFont val="Calibri"/>
        <family val="34"/>
      </rPr>
      <t>Ethyl tert-butylether (ETBE)</t>
    </r>
  </si>
  <si>
    <r>
      <rPr>
        <sz val="10"/>
        <rFont val="Calibri"/>
        <family val="34"/>
      </rPr>
      <t>tert-Pentanol (tPA)</t>
    </r>
  </si>
  <si>
    <r>
      <rPr>
        <sz val="10"/>
        <rFont val="Calibri"/>
        <family val="34"/>
      </rPr>
      <t>n-Butanol (nBA)</t>
    </r>
  </si>
  <si>
    <r>
      <rPr>
        <sz val="10"/>
        <rFont val="Calibri"/>
        <family val="34"/>
      </rPr>
      <t>tert-amyl methylether (TAME)</t>
    </r>
  </si>
  <si>
    <r>
      <rPr>
        <sz val="10"/>
        <rFont val="Calibri"/>
        <family val="34"/>
      </rPr>
      <t>Total Oxygen</t>
    </r>
  </si>
  <si>
    <r>
      <rPr>
        <sz val="10"/>
        <color rgb="FF0000CC"/>
        <rFont val="Calibri"/>
        <family val="34"/>
      </rPr>
      <t>WT%</t>
    </r>
  </si>
  <si>
    <r>
      <rPr>
        <sz val="10"/>
        <rFont val="Calibri"/>
        <family val="34"/>
      </rPr>
      <t>Aromatics by GCMS</t>
    </r>
  </si>
  <si>
    <r>
      <rPr>
        <sz val="10"/>
        <rFont val="Calibri"/>
        <family val="34"/>
      </rPr>
      <t>Benzene</t>
    </r>
  </si>
  <si>
    <r>
      <rPr>
        <sz val="10"/>
        <rFont val="Calibri"/>
        <family val="34"/>
      </rPr>
      <t>Vol%</t>
    </r>
  </si>
  <si>
    <r>
      <rPr>
        <sz val="10"/>
        <rFont val="Calibri"/>
        <family val="34"/>
      </rPr>
      <t>&lt;0.1</t>
    </r>
  </si>
  <si>
    <r>
      <rPr>
        <sz val="10"/>
        <rFont val="Calibri"/>
        <family val="34"/>
      </rPr>
      <t>Toluene</t>
    </r>
  </si>
  <si>
    <r>
      <rPr>
        <sz val="10"/>
        <rFont val="Calibri"/>
        <family val="34"/>
      </rPr>
      <t>Total Aromatics</t>
    </r>
  </si>
  <si>
    <r>
      <rPr>
        <sz val="10"/>
        <rFont val="Calibri"/>
        <family val="34"/>
      </rPr>
      <t>Ethylbenzene</t>
    </r>
  </si>
  <si>
    <r>
      <rPr>
        <sz val="10"/>
        <rFont val="Calibri"/>
        <family val="34"/>
      </rPr>
      <t>m p-Xylene</t>
    </r>
  </si>
  <si>
    <r>
      <rPr>
        <sz val="10"/>
        <rFont val="Calibri"/>
        <family val="34"/>
      </rPr>
      <t>Oxylene</t>
    </r>
  </si>
  <si>
    <r>
      <rPr>
        <sz val="10"/>
        <rFont val="Calibri"/>
        <family val="34"/>
      </rPr>
      <t>Iso-propylbenzene</t>
    </r>
  </si>
  <si>
    <r>
      <rPr>
        <sz val="10"/>
        <rFont val="Calibri"/>
        <family val="34"/>
      </rPr>
      <t>n-Propylbenzene</t>
    </r>
  </si>
  <si>
    <r>
      <rPr>
        <sz val="10"/>
        <rFont val="Calibri"/>
        <family val="34"/>
      </rPr>
      <t>1-Methyl-3-Ethylbenzene</t>
    </r>
  </si>
  <si>
    <r>
      <rPr>
        <sz val="10"/>
        <rFont val="Calibri"/>
        <family val="34"/>
      </rPr>
      <t>1-Methyl-4-Ethylbenzene</t>
    </r>
  </si>
  <si>
    <r>
      <rPr>
        <sz val="10"/>
        <rFont val="Calibri"/>
        <family val="34"/>
      </rPr>
      <t>1,3,5-Trimethylbenzene</t>
    </r>
  </si>
  <si>
    <r>
      <rPr>
        <sz val="10"/>
        <rFont val="Calibri"/>
        <family val="34"/>
      </rPr>
      <t>1-Methyl-2-Ethylbenzene</t>
    </r>
  </si>
  <si>
    <r>
      <rPr>
        <sz val="10"/>
        <rFont val="Calibri"/>
        <family val="34"/>
      </rPr>
      <t>1,2,4-Trimethylbenzene</t>
    </r>
  </si>
  <si>
    <r>
      <rPr>
        <sz val="10"/>
        <rFont val="Calibri"/>
        <family val="34"/>
      </rPr>
      <t>1,2,3-Trimethylbenzene</t>
    </r>
  </si>
  <si>
    <r>
      <rPr>
        <sz val="10"/>
        <rFont val="Calibri"/>
        <family val="34"/>
      </rPr>
      <t>Indan</t>
    </r>
  </si>
  <si>
    <r>
      <rPr>
        <sz val="10"/>
        <rFont val="Calibri"/>
        <family val="34"/>
      </rPr>
      <t>1,4 Diethylbenzene</t>
    </r>
  </si>
  <si>
    <r>
      <rPr>
        <i/>
        <sz val="10"/>
        <rFont val="Calibri"/>
        <family val="34"/>
      </rPr>
      <t>n</t>
    </r>
    <r>
      <rPr>
        <sz val="10"/>
        <rFont val="Calibri"/>
        <family val="34"/>
      </rPr>
      <t>-Butylbenzene</t>
    </r>
  </si>
  <si>
    <r>
      <rPr>
        <sz val="10"/>
        <rFont val="Calibri"/>
        <family val="34"/>
      </rPr>
      <t>1,2-Diethylbenzene</t>
    </r>
  </si>
  <si>
    <r>
      <rPr>
        <sz val="10"/>
        <rFont val="Calibri"/>
        <family val="34"/>
      </rPr>
      <t>1,2,4,5-Trimethylbenzene</t>
    </r>
  </si>
  <si>
    <r>
      <rPr>
        <sz val="10"/>
        <rFont val="Calibri"/>
        <family val="34"/>
      </rPr>
      <t>1,2,3,5-Trimethylbenzene</t>
    </r>
  </si>
  <si>
    <r>
      <rPr>
        <sz val="10"/>
        <rFont val="Calibri"/>
        <family val="34"/>
      </rPr>
      <t>Napthalene</t>
    </r>
  </si>
  <si>
    <r>
      <rPr>
        <sz val="10"/>
        <rFont val="Calibri"/>
        <family val="34"/>
      </rPr>
      <t>Pentamethylbenzene</t>
    </r>
  </si>
  <si>
    <r>
      <rPr>
        <sz val="10"/>
        <rFont val="Calibri"/>
        <family val="34"/>
      </rPr>
      <t>2-Methyl-napthalene</t>
    </r>
  </si>
  <si>
    <r>
      <rPr>
        <sz val="10"/>
        <rFont val="Calibri"/>
        <family val="34"/>
      </rPr>
      <t>1-Methyl-napthalene</t>
    </r>
  </si>
  <si>
    <r>
      <rPr>
        <sz val="10"/>
        <rFont val="Calibri"/>
        <family val="34"/>
      </rPr>
      <t>C10-Benzenes</t>
    </r>
  </si>
  <si>
    <r>
      <rPr>
        <sz val="10"/>
        <rFont val="Calibri"/>
        <family val="34"/>
      </rPr>
      <t>C11-Benzenes</t>
    </r>
  </si>
  <si>
    <r>
      <rPr>
        <sz val="10"/>
        <rFont val="Calibri"/>
        <family val="34"/>
      </rPr>
      <t>C12-Benzenes</t>
    </r>
  </si>
  <si>
    <r>
      <rPr>
        <sz val="10"/>
        <rFont val="Calibri"/>
        <family val="34"/>
      </rPr>
      <t>Alkyl Indans</t>
    </r>
  </si>
  <si>
    <t>ExxonMobil</t>
  </si>
  <si>
    <t>Not Avail</t>
  </si>
  <si>
    <t xml:space="preserve">SwRI </t>
  </si>
  <si>
    <t>180A</t>
  </si>
  <si>
    <t>180B</t>
  </si>
  <si>
    <t>SwRI</t>
  </si>
  <si>
    <t>Afton</t>
  </si>
  <si>
    <t>&lt;0.1</t>
  </si>
  <si>
    <t>&lt;0.1 g/USG</t>
  </si>
  <si>
    <t>960+</t>
  </si>
  <si>
    <t xml:space="preserve"> </t>
  </si>
  <si>
    <t>C6 aromatics (benzene)</t>
  </si>
  <si>
    <t>C7 aromatics (toluene)</t>
  </si>
  <si>
    <t>C8 aromatics</t>
  </si>
  <si>
    <t>C9 aromatics</t>
  </si>
  <si>
    <t>C10+ aromatics</t>
  </si>
  <si>
    <t>wt%</t>
  </si>
  <si>
    <t>Intertek</t>
  </si>
  <si>
    <t>33.9</t>
  </si>
  <si>
    <t>44.3</t>
  </si>
  <si>
    <t>51.8</t>
  </si>
  <si>
    <t>61.9</t>
  </si>
  <si>
    <t>73.6</t>
  </si>
  <si>
    <t>88.9</t>
  </si>
  <si>
    <t>103.2</t>
  </si>
  <si>
    <t>110.8</t>
  </si>
  <si>
    <t>116.9</t>
  </si>
  <si>
    <t>126.9</t>
  </si>
  <si>
    <t>157.7</t>
  </si>
  <si>
    <t>170.4</t>
  </si>
  <si>
    <t>200.0</t>
  </si>
  <si>
    <t>59.2700</t>
  </si>
  <si>
    <t>96.4000</t>
  </si>
  <si>
    <t>0.8000</t>
  </si>
  <si>
    <t>2.8000</t>
  </si>
  <si>
    <t>32.4</t>
  </si>
  <si>
    <t>42.8</t>
  </si>
  <si>
    <t>50.5</t>
  </si>
  <si>
    <t>60.3</t>
  </si>
  <si>
    <t>71.6</t>
  </si>
  <si>
    <t>87.0</t>
  </si>
  <si>
    <t>101.9</t>
  </si>
  <si>
    <t>110.2</t>
  </si>
  <si>
    <t>116.4</t>
  </si>
  <si>
    <t>126.4</t>
  </si>
  <si>
    <t>157.6</t>
  </si>
  <si>
    <t>170.3</t>
  </si>
  <si>
    <t>199.3</t>
  </si>
  <si>
    <t>96.2000</t>
  </si>
  <si>
    <t>0.9000</t>
  </si>
  <si>
    <t>2.9000</t>
  </si>
  <si>
    <t>0.74087</t>
  </si>
  <si>
    <t>59.4200</t>
  </si>
  <si>
    <t>&lt;0.0001</t>
  </si>
  <si>
    <r>
      <rPr>
        <sz val="10"/>
        <rFont val="Calibri"/>
        <family val="34"/>
      </rPr>
      <t>&lt;1</t>
    </r>
  </si>
  <si>
    <t>Out sourced</t>
  </si>
  <si>
    <t>outsourced</t>
  </si>
  <si>
    <t>ASTM D5769</t>
  </si>
  <si>
    <t>Vol%</t>
  </si>
  <si>
    <t>Olefins</t>
  </si>
  <si>
    <t>D6550</t>
  </si>
  <si>
    <t>Valvoline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</si>
</sst>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0.000"/>
    <numFmt numFmtId="166" formatCode="0.0000"/>
    <numFmt numFmtId="167" formatCode="###0.0;###0.0"/>
    <numFmt numFmtId="168" formatCode="###0.0000;###0.0000"/>
    <numFmt numFmtId="169" formatCode="###0.00;###0.00"/>
    <numFmt numFmtId="170" formatCode="###0;###0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rgb="FF000000"/>
      <name val="Calibri"/>
      <family val="2"/>
    </font>
    <font>
      <sz val="10"/>
      <name val="Calibri"/>
      <family val="34"/>
    </font>
    <font>
      <sz val="10"/>
      <color rgb="FF0000CC"/>
      <name val="Calibri"/>
      <family val="34"/>
    </font>
    <font>
      <i/>
      <sz val="10"/>
      <name val="Calibri"/>
      <family val="34"/>
    </font>
    <font>
      <sz val="10"/>
      <name val="Calibri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sz val="11"/>
      <color rgb="FF00000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CE6F1"/>
      </patternFill>
    </fill>
    <fill>
      <patternFill patternType="solid">
        <fgColor rgb="FFFFFF00"/>
        <bgColor indexed="64"/>
      </patternFill>
    </fill>
    <fill>
      <patternFill patternType="solid">
        <fgColor rgb="FFDBE6F0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3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/>
    <xf numFmtId="0" fontId="1" fillId="0" borderId="0" xfId="1"/>
    <xf numFmtId="0" fontId="4" fillId="0" borderId="0" xfId="2" applyFont="1" applyBorder="1" applyAlignment="1">
      <alignment horizontal="right"/>
    </xf>
    <xf numFmtId="1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1" fillId="0" borderId="0" xfId="1" applyBorder="1"/>
    <xf numFmtId="14" fontId="2" fillId="0" borderId="0" xfId="1" applyNumberFormat="1" applyFont="1" applyBorder="1" applyAlignment="1">
      <alignment horizontal="left" vertical="center"/>
    </xf>
    <xf numFmtId="14" fontId="3" fillId="0" borderId="0" xfId="1" applyNumberFormat="1" applyFont="1" applyBorder="1"/>
    <xf numFmtId="14" fontId="1" fillId="0" borderId="0" xfId="1" applyNumberFormat="1"/>
    <xf numFmtId="14" fontId="4" fillId="0" borderId="0" xfId="2" applyNumberFormat="1" applyFont="1" applyBorder="1" applyAlignment="1">
      <alignment horizontal="right"/>
    </xf>
    <xf numFmtId="14" fontId="2" fillId="0" borderId="0" xfId="1" applyNumberFormat="1" applyFont="1" applyAlignment="1">
      <alignment horizontal="left" vertical="center"/>
    </xf>
    <xf numFmtId="14" fontId="2" fillId="0" borderId="0" xfId="1" applyNumberFormat="1" applyFont="1" applyBorder="1"/>
    <xf numFmtId="14" fontId="4" fillId="0" borderId="0" xfId="2" applyNumberFormat="1" applyFont="1" applyAlignment="1">
      <alignment horizontal="right"/>
    </xf>
    <xf numFmtId="14" fontId="5" fillId="0" borderId="2" xfId="1" applyNumberFormat="1" applyFont="1" applyBorder="1" applyAlignment="1">
      <alignment horizont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" fillId="0" borderId="11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left"/>
    </xf>
    <xf numFmtId="0" fontId="1" fillId="0" borderId="12" xfId="2" applyFont="1" applyFill="1" applyBorder="1" applyAlignment="1">
      <alignment horizontal="center" vertical="center"/>
    </xf>
    <xf numFmtId="164" fontId="1" fillId="0" borderId="11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center" vertical="center"/>
    </xf>
    <xf numFmtId="164" fontId="5" fillId="0" borderId="4" xfId="2" applyNumberFormat="1" applyFont="1" applyFill="1" applyBorder="1" applyAlignment="1">
      <alignment horizontal="center" vertical="center"/>
    </xf>
    <xf numFmtId="0" fontId="0" fillId="0" borderId="0" xfId="0" applyFill="1"/>
    <xf numFmtId="9" fontId="1" fillId="0" borderId="11" xfId="1" applyNumberFormat="1" applyFont="1" applyFill="1" applyBorder="1" applyAlignment="1">
      <alignment horizontal="left" vertical="center"/>
    </xf>
    <xf numFmtId="1" fontId="1" fillId="0" borderId="12" xfId="1" applyNumberFormat="1" applyFont="1" applyFill="1" applyBorder="1" applyAlignment="1">
      <alignment horizontal="left" vertical="center"/>
    </xf>
    <xf numFmtId="164" fontId="5" fillId="0" borderId="12" xfId="2" applyNumberFormat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14" xfId="1" applyFont="1" applyFill="1" applyBorder="1" applyAlignment="1">
      <alignment horizontal="left" vertical="center"/>
    </xf>
    <xf numFmtId="0" fontId="1" fillId="0" borderId="14" xfId="2" applyFont="1" applyFill="1" applyBorder="1" applyAlignment="1">
      <alignment horizontal="center" vertical="center"/>
    </xf>
    <xf numFmtId="164" fontId="1" fillId="0" borderId="13" xfId="2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164" fontId="5" fillId="0" borderId="14" xfId="2" applyNumberFormat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/>
    </xf>
    <xf numFmtId="0" fontId="1" fillId="0" borderId="15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164" fontId="5" fillId="0" borderId="17" xfId="2" applyNumberFormat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left"/>
    </xf>
    <xf numFmtId="0" fontId="1" fillId="0" borderId="1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64" fontId="5" fillId="0" borderId="14" xfId="2" applyNumberFormat="1" applyFont="1" applyBorder="1" applyAlignment="1">
      <alignment horizontal="center" vertical="center"/>
    </xf>
    <xf numFmtId="0" fontId="1" fillId="0" borderId="17" xfId="1" applyFont="1" applyFill="1" applyBorder="1" applyAlignment="1">
      <alignment horizontal="left"/>
    </xf>
    <xf numFmtId="0" fontId="1" fillId="0" borderId="17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165" fontId="5" fillId="0" borderId="12" xfId="2" applyNumberFormat="1" applyFont="1" applyBorder="1" applyAlignment="1">
      <alignment horizontal="center" vertical="center"/>
    </xf>
    <xf numFmtId="0" fontId="1" fillId="0" borderId="14" xfId="1" applyFont="1" applyFill="1" applyBorder="1" applyAlignment="1">
      <alignment horizontal="left"/>
    </xf>
    <xf numFmtId="0" fontId="1" fillId="0" borderId="14" xfId="1" applyFont="1" applyFill="1" applyBorder="1" applyAlignment="1">
      <alignment horizontal="center" vertical="center"/>
    </xf>
    <xf numFmtId="164" fontId="1" fillId="0" borderId="13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6" fontId="5" fillId="0" borderId="12" xfId="2" applyNumberFormat="1" applyFont="1" applyBorder="1" applyAlignment="1">
      <alignment horizontal="center" vertical="center"/>
    </xf>
    <xf numFmtId="2" fontId="5" fillId="0" borderId="12" xfId="2" applyNumberFormat="1" applyFont="1" applyBorder="1" applyAlignment="1">
      <alignment horizontal="center" vertical="center"/>
    </xf>
    <xf numFmtId="1" fontId="5" fillId="0" borderId="12" xfId="2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164" fontId="1" fillId="0" borderId="11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12" xfId="2" applyNumberFormat="1" applyFont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/>
    </xf>
    <xf numFmtId="0" fontId="1" fillId="0" borderId="11" xfId="1" applyFont="1" applyBorder="1" applyAlignment="1">
      <alignment horizontal="left" vertical="center" indent="1"/>
    </xf>
    <xf numFmtId="0" fontId="1" fillId="0" borderId="12" xfId="1" applyFont="1" applyBorder="1" applyAlignment="1">
      <alignment horizontal="left"/>
    </xf>
    <xf numFmtId="0" fontId="1" fillId="0" borderId="1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2" fontId="5" fillId="0" borderId="18" xfId="2" applyNumberFormat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top"/>
    </xf>
    <xf numFmtId="0" fontId="5" fillId="0" borderId="1" xfId="2" applyFont="1" applyBorder="1" applyAlignment="1">
      <alignment horizontal="center"/>
    </xf>
    <xf numFmtId="0" fontId="5" fillId="0" borderId="1" xfId="1" applyFont="1" applyBorder="1" applyAlignment="1">
      <alignment horizontal="center" shrinkToFit="1"/>
    </xf>
    <xf numFmtId="0" fontId="1" fillId="0" borderId="0" xfId="1" applyAlignment="1">
      <alignment horizontal="left" vertical="center"/>
    </xf>
    <xf numFmtId="0" fontId="8" fillId="0" borderId="0" xfId="3"/>
    <xf numFmtId="0" fontId="8" fillId="0" borderId="0" xfId="3" applyBorder="1"/>
    <xf numFmtId="0" fontId="5" fillId="0" borderId="1" xfId="2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2" fontId="5" fillId="0" borderId="12" xfId="2" applyNumberFormat="1" applyFont="1" applyFill="1" applyBorder="1" applyAlignment="1">
      <alignment horizontal="center" vertical="center"/>
    </xf>
    <xf numFmtId="166" fontId="5" fillId="0" borderId="12" xfId="2" applyNumberFormat="1" applyFont="1" applyFill="1" applyBorder="1" applyAlignment="1">
      <alignment horizontal="center" vertical="center"/>
    </xf>
    <xf numFmtId="166" fontId="5" fillId="0" borderId="18" xfId="2" applyNumberFormat="1" applyFont="1" applyBorder="1" applyAlignment="1">
      <alignment horizontal="center" vertical="center"/>
    </xf>
    <xf numFmtId="165" fontId="5" fillId="0" borderId="18" xfId="2" applyNumberFormat="1" applyFont="1" applyBorder="1" applyAlignment="1">
      <alignment horizontal="center" vertical="center"/>
    </xf>
    <xf numFmtId="164" fontId="5" fillId="0" borderId="18" xfId="2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/>
    </xf>
    <xf numFmtId="166" fontId="5" fillId="0" borderId="12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164" fontId="5" fillId="0" borderId="18" xfId="2" applyNumberFormat="1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/>
    </xf>
    <xf numFmtId="1" fontId="5" fillId="0" borderId="18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67" fontId="10" fillId="2" borderId="22" xfId="0" applyNumberFormat="1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18" xfId="1" applyFont="1" applyBorder="1" applyAlignment="1">
      <alignment horizontal="center"/>
    </xf>
    <xf numFmtId="0" fontId="0" fillId="2" borderId="22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6" fillId="0" borderId="0" xfId="0" applyNumberFormat="1" applyFont="1" applyFill="1" applyBorder="1" applyAlignment="1">
      <alignment horizontal="left" vertical="top" indent="2" shrinkToFit="1"/>
    </xf>
    <xf numFmtId="0" fontId="1" fillId="0" borderId="24" xfId="0" applyFont="1" applyBorder="1" applyAlignment="1">
      <alignment horizontal="center"/>
    </xf>
    <xf numFmtId="164" fontId="1" fillId="0" borderId="12" xfId="2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left" vertical="top" indent="2" shrinkToFit="1"/>
    </xf>
    <xf numFmtId="0" fontId="1" fillId="0" borderId="25" xfId="0" applyFont="1" applyBorder="1" applyAlignment="1">
      <alignment horizontal="center"/>
    </xf>
    <xf numFmtId="165" fontId="1" fillId="0" borderId="12" xfId="2" applyNumberFormat="1" applyFont="1" applyBorder="1" applyAlignment="1">
      <alignment horizontal="center" vertical="center"/>
    </xf>
    <xf numFmtId="166" fontId="1" fillId="0" borderId="12" xfId="2" applyNumberFormat="1" applyFont="1" applyBorder="1" applyAlignment="1">
      <alignment horizontal="center" vertical="center"/>
    </xf>
    <xf numFmtId="2" fontId="1" fillId="0" borderId="12" xfId="2" applyNumberFormat="1" applyFont="1" applyBorder="1" applyAlignment="1">
      <alignment horizontal="center" vertical="center"/>
    </xf>
    <xf numFmtId="1" fontId="1" fillId="0" borderId="12" xfId="2" applyNumberFormat="1" applyFont="1" applyBorder="1" applyAlignment="1">
      <alignment horizontal="center" vertical="center"/>
    </xf>
    <xf numFmtId="164" fontId="1" fillId="0" borderId="12" xfId="2" applyNumberFormat="1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0" fontId="0" fillId="0" borderId="0" xfId="0" applyFont="1"/>
    <xf numFmtId="164" fontId="0" fillId="0" borderId="12" xfId="0" applyNumberFormat="1" applyFont="1" applyFill="1" applyBorder="1" applyAlignment="1">
      <alignment horizontal="center"/>
    </xf>
    <xf numFmtId="164" fontId="0" fillId="0" borderId="12" xfId="2" applyNumberFormat="1" applyFont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center" vertical="top" wrapText="1"/>
    </xf>
    <xf numFmtId="0" fontId="1" fillId="0" borderId="0" xfId="5" applyFont="1" applyAlignment="1">
      <alignment horizontal="right"/>
    </xf>
    <xf numFmtId="165" fontId="19" fillId="0" borderId="12" xfId="2" applyNumberFormat="1" applyFont="1" applyBorder="1" applyAlignment="1">
      <alignment horizontal="right" vertical="center"/>
    </xf>
    <xf numFmtId="164" fontId="16" fillId="0" borderId="4" xfId="0" applyNumberFormat="1" applyFont="1" applyFill="1" applyBorder="1" applyAlignment="1">
      <alignment horizontal="left" vertical="top" indent="2" shrinkToFit="1"/>
    </xf>
    <xf numFmtId="164" fontId="16" fillId="0" borderId="12" xfId="0" applyNumberFormat="1" applyFont="1" applyFill="1" applyBorder="1" applyAlignment="1">
      <alignment horizontal="left" vertical="top" indent="2" shrinkToFit="1"/>
    </xf>
    <xf numFmtId="164" fontId="16" fillId="0" borderId="14" xfId="0" applyNumberFormat="1" applyFont="1" applyFill="1" applyBorder="1" applyAlignment="1">
      <alignment horizontal="left" vertical="top" indent="2" shrinkToFit="1"/>
    </xf>
    <xf numFmtId="0" fontId="1" fillId="0" borderId="4" xfId="5" applyFont="1" applyBorder="1" applyAlignment="1">
      <alignment horizontal="right"/>
    </xf>
    <xf numFmtId="0" fontId="1" fillId="0" borderId="12" xfId="5" applyFon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1" xfId="0" applyBorder="1"/>
    <xf numFmtId="0" fontId="0" fillId="2" borderId="29" xfId="0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/>
    </xf>
    <xf numFmtId="0" fontId="1" fillId="0" borderId="12" xfId="0" applyFont="1" applyFill="1" applyBorder="1"/>
    <xf numFmtId="0" fontId="1" fillId="4" borderId="12" xfId="0" applyFont="1" applyFill="1" applyBorder="1" applyAlignment="1">
      <alignment horizontal="center"/>
    </xf>
    <xf numFmtId="169" fontId="16" fillId="2" borderId="1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167" fontId="16" fillId="2" borderId="12" xfId="0" applyNumberFormat="1" applyFont="1" applyFill="1" applyBorder="1" applyAlignment="1">
      <alignment horizontal="center" vertical="center" wrapText="1"/>
    </xf>
    <xf numFmtId="164" fontId="18" fillId="0" borderId="12" xfId="0" applyNumberFormat="1" applyFont="1" applyFill="1" applyBorder="1" applyAlignment="1">
      <alignment horizontal="left" vertical="top" indent="2" shrinkToFit="1"/>
    </xf>
    <xf numFmtId="170" fontId="16" fillId="2" borderId="12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" fillId="0" borderId="8" xfId="5" applyFont="1" applyBorder="1" applyAlignment="1">
      <alignment horizontal="right"/>
    </xf>
    <xf numFmtId="0" fontId="0" fillId="0" borderId="19" xfId="0" applyBorder="1" applyAlignment="1">
      <alignment horizontal="right"/>
    </xf>
    <xf numFmtId="0" fontId="1" fillId="0" borderId="31" xfId="0" applyFont="1" applyBorder="1" applyAlignment="1">
      <alignment horizontal="center"/>
    </xf>
    <xf numFmtId="167" fontId="16" fillId="2" borderId="31" xfId="0" applyNumberFormat="1" applyFont="1" applyFill="1" applyBorder="1" applyAlignment="1">
      <alignment horizontal="center" vertical="center" wrapText="1"/>
    </xf>
    <xf numFmtId="167" fontId="16" fillId="2" borderId="24" xfId="0" applyNumberFormat="1" applyFont="1" applyFill="1" applyBorder="1" applyAlignment="1">
      <alignment horizontal="center" vertical="center" wrapText="1"/>
    </xf>
    <xf numFmtId="167" fontId="16" fillId="2" borderId="25" xfId="0" applyNumberFormat="1" applyFont="1" applyFill="1" applyBorder="1" applyAlignment="1">
      <alignment horizontal="center" vertical="center" wrapText="1"/>
    </xf>
    <xf numFmtId="167" fontId="16" fillId="2" borderId="23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168" fontId="16" fillId="2" borderId="24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168" fontId="16" fillId="2" borderId="25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/>
    </xf>
    <xf numFmtId="0" fontId="0" fillId="2" borderId="29" xfId="0" applyFill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 indent="1"/>
    </xf>
    <xf numFmtId="0" fontId="1" fillId="0" borderId="8" xfId="1" applyFont="1" applyBorder="1" applyAlignment="1">
      <alignment horizontal="left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2" fontId="5" fillId="0" borderId="19" xfId="2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164" fontId="15" fillId="0" borderId="12" xfId="0" applyNumberFormat="1" applyFont="1" applyFill="1" applyBorder="1" applyAlignment="1">
      <alignment horizontal="left" vertical="top" indent="2" shrinkToFit="1"/>
    </xf>
    <xf numFmtId="0" fontId="1" fillId="0" borderId="33" xfId="1" applyBorder="1"/>
    <xf numFmtId="0" fontId="0" fillId="0" borderId="34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0" fillId="0" borderId="3" xfId="0" applyBorder="1"/>
    <xf numFmtId="0" fontId="5" fillId="0" borderId="11" xfId="1" applyFont="1" applyBorder="1" applyAlignment="1">
      <alignment horizontal="center"/>
    </xf>
    <xf numFmtId="0" fontId="0" fillId="0" borderId="4" xfId="0" applyBorder="1"/>
    <xf numFmtId="1" fontId="16" fillId="0" borderId="22" xfId="0" applyNumberFormat="1" applyFont="1" applyFill="1" applyBorder="1" applyAlignment="1">
      <alignment horizontal="center" vertical="top" shrinkToFit="1"/>
    </xf>
    <xf numFmtId="164" fontId="16" fillId="0" borderId="22" xfId="0" applyNumberFormat="1" applyFont="1" applyFill="1" applyBorder="1" applyAlignment="1">
      <alignment horizontal="center" vertical="top" shrinkToFit="1"/>
    </xf>
    <xf numFmtId="166" fontId="16" fillId="0" borderId="22" xfId="0" applyNumberFormat="1" applyFont="1" applyFill="1" applyBorder="1" applyAlignment="1">
      <alignment horizontal="center" vertical="top" shrinkToFit="1"/>
    </xf>
    <xf numFmtId="164" fontId="16" fillId="5" borderId="22" xfId="0" applyNumberFormat="1" applyFont="1" applyFill="1" applyBorder="1" applyAlignment="1">
      <alignment horizontal="center" vertical="top" shrinkToFit="1"/>
    </xf>
    <xf numFmtId="2" fontId="16" fillId="0" borderId="22" xfId="0" applyNumberFormat="1" applyFont="1" applyFill="1" applyBorder="1" applyAlignment="1">
      <alignment horizontal="center" vertical="top" shrinkToFit="1"/>
    </xf>
    <xf numFmtId="0" fontId="0" fillId="5" borderId="22" xfId="0" applyFont="1" applyFill="1" applyBorder="1" applyAlignment="1">
      <alignment horizontal="center" vertical="top" wrapText="1"/>
    </xf>
    <xf numFmtId="0" fontId="0" fillId="0" borderId="12" xfId="1" applyFont="1" applyBorder="1" applyAlignment="1">
      <alignment horizontal="center"/>
    </xf>
    <xf numFmtId="2" fontId="14" fillId="0" borderId="21" xfId="0" applyNumberFormat="1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vertical="top" wrapText="1"/>
    </xf>
    <xf numFmtId="0" fontId="14" fillId="0" borderId="21" xfId="0" applyFont="1" applyBorder="1" applyAlignment="1"/>
    <xf numFmtId="0" fontId="20" fillId="0" borderId="21" xfId="0" applyFont="1" applyBorder="1" applyAlignment="1">
      <alignment horizontal="left" indent="1"/>
    </xf>
    <xf numFmtId="0" fontId="0" fillId="6" borderId="21" xfId="0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20" fillId="0" borderId="0" xfId="0" applyFont="1" applyBorder="1" applyAlignment="1">
      <alignment horizontal="left" indent="1"/>
    </xf>
    <xf numFmtId="0" fontId="14" fillId="0" borderId="0" xfId="0" applyFont="1" applyBorder="1" applyAlignment="1"/>
    <xf numFmtId="0" fontId="0" fillId="0" borderId="0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6">
    <cellStyle name="Hyperlink 2" xfId="4"/>
    <cellStyle name="Normal" xfId="0" builtinId="0"/>
    <cellStyle name="Normal 2" xfId="5"/>
    <cellStyle name="Normal 3" xfId="3"/>
    <cellStyle name="Normal_CA-Gas" xfId="1"/>
    <cellStyle name="Normal_CA-Gas_1" xfId="2"/>
  </cellStyles>
  <dxfs count="7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alt_Prod\Data\Production\FUEL\FUELS\HF0003\HF0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 of Change"/>
      <sheetName val="Raw Data"/>
      <sheetName val="BS xfer&amp;dye"/>
      <sheetName val="BS"/>
      <sheetName val="One-TIME BS"/>
      <sheetName val="Sales CoA"/>
      <sheetName val="DRUM REQ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J10">
            <v>5</v>
          </cell>
          <cell r="K10">
            <v>5</v>
          </cell>
        </row>
        <row r="11">
          <cell r="J11">
            <v>15</v>
          </cell>
          <cell r="K11">
            <v>16</v>
          </cell>
        </row>
        <row r="12">
          <cell r="J12">
            <v>55</v>
          </cell>
          <cell r="K12">
            <v>54</v>
          </cell>
        </row>
        <row r="13">
          <cell r="J13" t="str">
            <v>tote</v>
          </cell>
          <cell r="K13">
            <v>200</v>
          </cell>
        </row>
        <row r="16">
          <cell r="J16" t="str">
            <v>5 gal</v>
          </cell>
          <cell r="K16">
            <v>5</v>
          </cell>
        </row>
        <row r="17">
          <cell r="J17" t="str">
            <v>15 gal</v>
          </cell>
          <cell r="K17">
            <v>15</v>
          </cell>
        </row>
        <row r="18">
          <cell r="J18" t="str">
            <v>5B 55 gal</v>
          </cell>
          <cell r="K18">
            <v>55</v>
          </cell>
        </row>
        <row r="19">
          <cell r="J19" t="str">
            <v>17C 55 gal</v>
          </cell>
          <cell r="K19">
            <v>55</v>
          </cell>
        </row>
        <row r="20">
          <cell r="J20" t="str">
            <v>350 gal tote</v>
          </cell>
          <cell r="K20">
            <v>350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N254"/>
  <sheetViews>
    <sheetView tabSelected="1" topLeftCell="A19" zoomScale="85" zoomScaleNormal="85" workbookViewId="0">
      <selection activeCell="K56" sqref="K56"/>
    </sheetView>
  </sheetViews>
  <sheetFormatPr defaultRowHeight="12.75" x14ac:dyDescent="0.2"/>
  <cols>
    <col min="1" max="1" width="34.28515625" customWidth="1"/>
    <col min="2" max="2" width="13.42578125" style="3" customWidth="1"/>
    <col min="3" max="3" width="10.140625" style="3" bestFit="1" customWidth="1"/>
    <col min="4" max="4" width="8.42578125" customWidth="1"/>
    <col min="5" max="5" width="7.5703125" customWidth="1"/>
    <col min="6" max="6" width="7" customWidth="1"/>
    <col min="7" max="7" width="24" customWidth="1"/>
    <col min="8" max="14" width="24" bestFit="1" customWidth="1"/>
    <col min="15" max="15" width="16.7109375" bestFit="1" customWidth="1"/>
    <col min="16" max="16" width="34.28515625" customWidth="1"/>
    <col min="17" max="17" width="13.42578125" customWidth="1"/>
    <col min="18" max="18" width="10.85546875" customWidth="1"/>
    <col min="19" max="19" width="8.42578125" customWidth="1"/>
    <col min="20" max="20" width="9.42578125" customWidth="1"/>
    <col min="21" max="21" width="8" customWidth="1"/>
    <col min="88" max="88" width="34.28515625" customWidth="1"/>
    <col min="89" max="89" width="13.42578125" customWidth="1"/>
    <col min="90" max="90" width="10.85546875" customWidth="1"/>
    <col min="91" max="91" width="8.42578125" customWidth="1"/>
    <col min="92" max="92" width="9.42578125" customWidth="1"/>
    <col min="93" max="93" width="8" customWidth="1"/>
    <col min="94" max="97" width="15.140625" customWidth="1"/>
    <col min="98" max="127" width="13.5703125" customWidth="1"/>
    <col min="128" max="128" width="15.140625" customWidth="1"/>
    <col min="129" max="129" width="13.5703125" customWidth="1"/>
    <col min="130" max="130" width="15.140625" customWidth="1"/>
    <col min="131" max="137" width="13.5703125" customWidth="1"/>
    <col min="138" max="144" width="15.140625" customWidth="1"/>
    <col min="145" max="145" width="13.5703125" customWidth="1"/>
    <col min="146" max="147" width="0" hidden="1" customWidth="1"/>
    <col min="148" max="149" width="13.5703125" customWidth="1"/>
    <col min="150" max="157" width="0" hidden="1" customWidth="1"/>
    <col min="158" max="161" width="15.140625" customWidth="1"/>
    <col min="162" max="162" width="15" customWidth="1"/>
    <col min="163" max="184" width="13.5703125" customWidth="1"/>
    <col min="185" max="185" width="13.42578125" bestFit="1" customWidth="1"/>
    <col min="186" max="186" width="14.7109375" bestFit="1" customWidth="1"/>
    <col min="187" max="192" width="15" customWidth="1"/>
    <col min="193" max="196" width="13.5703125" customWidth="1"/>
    <col min="197" max="199" width="13.85546875" bestFit="1" customWidth="1"/>
    <col min="200" max="250" width="13.5703125" customWidth="1"/>
    <col min="251" max="251" width="14.28515625" bestFit="1" customWidth="1"/>
    <col min="252" max="263" width="13.5703125" customWidth="1"/>
    <col min="344" max="344" width="34.28515625" customWidth="1"/>
    <col min="345" max="345" width="13.42578125" customWidth="1"/>
    <col min="346" max="346" width="10.85546875" customWidth="1"/>
    <col min="347" max="347" width="8.42578125" customWidth="1"/>
    <col min="348" max="348" width="9.42578125" customWidth="1"/>
    <col min="349" max="349" width="8" customWidth="1"/>
    <col min="350" max="353" width="15.140625" customWidth="1"/>
    <col min="354" max="383" width="13.5703125" customWidth="1"/>
    <col min="384" max="384" width="15.140625" customWidth="1"/>
    <col min="385" max="385" width="13.5703125" customWidth="1"/>
    <col min="386" max="386" width="15.140625" customWidth="1"/>
    <col min="387" max="393" width="13.5703125" customWidth="1"/>
    <col min="394" max="400" width="15.140625" customWidth="1"/>
    <col min="401" max="401" width="13.5703125" customWidth="1"/>
    <col min="402" max="403" width="0" hidden="1" customWidth="1"/>
    <col min="404" max="405" width="13.5703125" customWidth="1"/>
    <col min="406" max="413" width="0" hidden="1" customWidth="1"/>
    <col min="414" max="417" width="15.140625" customWidth="1"/>
    <col min="418" max="418" width="15" customWidth="1"/>
    <col min="419" max="440" width="13.5703125" customWidth="1"/>
    <col min="441" max="441" width="13.42578125" bestFit="1" customWidth="1"/>
    <col min="442" max="442" width="14.7109375" bestFit="1" customWidth="1"/>
    <col min="443" max="448" width="15" customWidth="1"/>
    <col min="449" max="452" width="13.5703125" customWidth="1"/>
    <col min="453" max="455" width="13.85546875" bestFit="1" customWidth="1"/>
    <col min="456" max="506" width="13.5703125" customWidth="1"/>
    <col min="507" max="507" width="14.28515625" bestFit="1" customWidth="1"/>
    <col min="508" max="519" width="13.5703125" customWidth="1"/>
    <col min="600" max="600" width="34.28515625" customWidth="1"/>
    <col min="601" max="601" width="13.42578125" customWidth="1"/>
    <col min="602" max="602" width="10.85546875" customWidth="1"/>
    <col min="603" max="603" width="8.42578125" customWidth="1"/>
    <col min="604" max="604" width="9.42578125" customWidth="1"/>
    <col min="605" max="605" width="8" customWidth="1"/>
    <col min="606" max="609" width="15.140625" customWidth="1"/>
    <col min="610" max="639" width="13.5703125" customWidth="1"/>
    <col min="640" max="640" width="15.140625" customWidth="1"/>
    <col min="641" max="641" width="13.5703125" customWidth="1"/>
    <col min="642" max="642" width="15.140625" customWidth="1"/>
    <col min="643" max="649" width="13.5703125" customWidth="1"/>
    <col min="650" max="656" width="15.140625" customWidth="1"/>
    <col min="657" max="657" width="13.5703125" customWidth="1"/>
    <col min="658" max="659" width="0" hidden="1" customWidth="1"/>
    <col min="660" max="661" width="13.5703125" customWidth="1"/>
    <col min="662" max="669" width="0" hidden="1" customWidth="1"/>
    <col min="670" max="673" width="15.140625" customWidth="1"/>
    <col min="674" max="674" width="15" customWidth="1"/>
    <col min="675" max="696" width="13.5703125" customWidth="1"/>
    <col min="697" max="697" width="13.42578125" bestFit="1" customWidth="1"/>
    <col min="698" max="698" width="14.7109375" bestFit="1" customWidth="1"/>
    <col min="699" max="704" width="15" customWidth="1"/>
    <col min="705" max="708" width="13.5703125" customWidth="1"/>
    <col min="709" max="711" width="13.85546875" bestFit="1" customWidth="1"/>
    <col min="712" max="762" width="13.5703125" customWidth="1"/>
    <col min="763" max="763" width="14.28515625" bestFit="1" customWidth="1"/>
    <col min="764" max="775" width="13.5703125" customWidth="1"/>
    <col min="856" max="856" width="34.28515625" customWidth="1"/>
    <col min="857" max="857" width="13.42578125" customWidth="1"/>
    <col min="858" max="858" width="10.85546875" customWidth="1"/>
    <col min="859" max="859" width="8.42578125" customWidth="1"/>
    <col min="860" max="860" width="9.42578125" customWidth="1"/>
    <col min="861" max="861" width="8" customWidth="1"/>
    <col min="862" max="865" width="15.140625" customWidth="1"/>
    <col min="866" max="895" width="13.5703125" customWidth="1"/>
    <col min="896" max="896" width="15.140625" customWidth="1"/>
    <col min="897" max="897" width="13.5703125" customWidth="1"/>
    <col min="898" max="898" width="15.140625" customWidth="1"/>
    <col min="899" max="905" width="13.5703125" customWidth="1"/>
    <col min="906" max="912" width="15.140625" customWidth="1"/>
    <col min="913" max="913" width="13.5703125" customWidth="1"/>
    <col min="914" max="915" width="0" hidden="1" customWidth="1"/>
    <col min="916" max="917" width="13.5703125" customWidth="1"/>
    <col min="918" max="925" width="0" hidden="1" customWidth="1"/>
    <col min="926" max="929" width="15.140625" customWidth="1"/>
    <col min="930" max="930" width="15" customWidth="1"/>
    <col min="931" max="952" width="13.5703125" customWidth="1"/>
    <col min="953" max="953" width="13.42578125" bestFit="1" customWidth="1"/>
    <col min="954" max="954" width="14.7109375" bestFit="1" customWidth="1"/>
    <col min="955" max="960" width="15" customWidth="1"/>
    <col min="961" max="964" width="13.5703125" customWidth="1"/>
    <col min="965" max="967" width="13.85546875" bestFit="1" customWidth="1"/>
    <col min="968" max="1018" width="13.5703125" customWidth="1"/>
    <col min="1019" max="1019" width="14.28515625" bestFit="1" customWidth="1"/>
    <col min="1020" max="1031" width="13.5703125" customWidth="1"/>
    <col min="1112" max="1112" width="34.28515625" customWidth="1"/>
    <col min="1113" max="1113" width="13.42578125" customWidth="1"/>
    <col min="1114" max="1114" width="10.85546875" customWidth="1"/>
    <col min="1115" max="1115" width="8.42578125" customWidth="1"/>
    <col min="1116" max="1116" width="9.42578125" customWidth="1"/>
    <col min="1117" max="1117" width="8" customWidth="1"/>
    <col min="1118" max="1121" width="15.140625" customWidth="1"/>
    <col min="1122" max="1151" width="13.5703125" customWidth="1"/>
    <col min="1152" max="1152" width="15.140625" customWidth="1"/>
    <col min="1153" max="1153" width="13.5703125" customWidth="1"/>
    <col min="1154" max="1154" width="15.140625" customWidth="1"/>
    <col min="1155" max="1161" width="13.5703125" customWidth="1"/>
    <col min="1162" max="1168" width="15.140625" customWidth="1"/>
    <col min="1169" max="1169" width="13.5703125" customWidth="1"/>
    <col min="1170" max="1171" width="0" hidden="1" customWidth="1"/>
    <col min="1172" max="1173" width="13.5703125" customWidth="1"/>
    <col min="1174" max="1181" width="0" hidden="1" customWidth="1"/>
    <col min="1182" max="1185" width="15.140625" customWidth="1"/>
    <col min="1186" max="1186" width="15" customWidth="1"/>
    <col min="1187" max="1208" width="13.5703125" customWidth="1"/>
    <col min="1209" max="1209" width="13.42578125" bestFit="1" customWidth="1"/>
    <col min="1210" max="1210" width="14.7109375" bestFit="1" customWidth="1"/>
    <col min="1211" max="1216" width="15" customWidth="1"/>
    <col min="1217" max="1220" width="13.5703125" customWidth="1"/>
    <col min="1221" max="1223" width="13.85546875" bestFit="1" customWidth="1"/>
    <col min="1224" max="1274" width="13.5703125" customWidth="1"/>
    <col min="1275" max="1275" width="14.28515625" bestFit="1" customWidth="1"/>
    <col min="1276" max="1287" width="13.5703125" customWidth="1"/>
    <col min="1368" max="1368" width="34.28515625" customWidth="1"/>
    <col min="1369" max="1369" width="13.42578125" customWidth="1"/>
    <col min="1370" max="1370" width="10.85546875" customWidth="1"/>
    <col min="1371" max="1371" width="8.42578125" customWidth="1"/>
    <col min="1372" max="1372" width="9.42578125" customWidth="1"/>
    <col min="1373" max="1373" width="8" customWidth="1"/>
    <col min="1374" max="1377" width="15.140625" customWidth="1"/>
    <col min="1378" max="1407" width="13.5703125" customWidth="1"/>
    <col min="1408" max="1408" width="15.140625" customWidth="1"/>
    <col min="1409" max="1409" width="13.5703125" customWidth="1"/>
    <col min="1410" max="1410" width="15.140625" customWidth="1"/>
    <col min="1411" max="1417" width="13.5703125" customWidth="1"/>
    <col min="1418" max="1424" width="15.140625" customWidth="1"/>
    <col min="1425" max="1425" width="13.5703125" customWidth="1"/>
    <col min="1426" max="1427" width="0" hidden="1" customWidth="1"/>
    <col min="1428" max="1429" width="13.5703125" customWidth="1"/>
    <col min="1430" max="1437" width="0" hidden="1" customWidth="1"/>
    <col min="1438" max="1441" width="15.140625" customWidth="1"/>
    <col min="1442" max="1442" width="15" customWidth="1"/>
    <col min="1443" max="1464" width="13.5703125" customWidth="1"/>
    <col min="1465" max="1465" width="13.42578125" bestFit="1" customWidth="1"/>
    <col min="1466" max="1466" width="14.7109375" bestFit="1" customWidth="1"/>
    <col min="1467" max="1472" width="15" customWidth="1"/>
    <col min="1473" max="1476" width="13.5703125" customWidth="1"/>
    <col min="1477" max="1479" width="13.85546875" bestFit="1" customWidth="1"/>
    <col min="1480" max="1530" width="13.5703125" customWidth="1"/>
    <col min="1531" max="1531" width="14.28515625" bestFit="1" customWidth="1"/>
    <col min="1532" max="1543" width="13.5703125" customWidth="1"/>
    <col min="1624" max="1624" width="34.28515625" customWidth="1"/>
    <col min="1625" max="1625" width="13.42578125" customWidth="1"/>
    <col min="1626" max="1626" width="10.85546875" customWidth="1"/>
    <col min="1627" max="1627" width="8.42578125" customWidth="1"/>
    <col min="1628" max="1628" width="9.42578125" customWidth="1"/>
    <col min="1629" max="1629" width="8" customWidth="1"/>
    <col min="1630" max="1633" width="15.140625" customWidth="1"/>
    <col min="1634" max="1663" width="13.5703125" customWidth="1"/>
    <col min="1664" max="1664" width="15.140625" customWidth="1"/>
    <col min="1665" max="1665" width="13.5703125" customWidth="1"/>
    <col min="1666" max="1666" width="15.140625" customWidth="1"/>
    <col min="1667" max="1673" width="13.5703125" customWidth="1"/>
    <col min="1674" max="1680" width="15.140625" customWidth="1"/>
    <col min="1681" max="1681" width="13.5703125" customWidth="1"/>
    <col min="1682" max="1683" width="0" hidden="1" customWidth="1"/>
    <col min="1684" max="1685" width="13.5703125" customWidth="1"/>
    <col min="1686" max="1693" width="0" hidden="1" customWidth="1"/>
    <col min="1694" max="1697" width="15.140625" customWidth="1"/>
    <col min="1698" max="1698" width="15" customWidth="1"/>
    <col min="1699" max="1720" width="13.5703125" customWidth="1"/>
    <col min="1721" max="1721" width="13.42578125" bestFit="1" customWidth="1"/>
    <col min="1722" max="1722" width="14.7109375" bestFit="1" customWidth="1"/>
    <col min="1723" max="1728" width="15" customWidth="1"/>
    <col min="1729" max="1732" width="13.5703125" customWidth="1"/>
    <col min="1733" max="1735" width="13.85546875" bestFit="1" customWidth="1"/>
    <col min="1736" max="1786" width="13.5703125" customWidth="1"/>
    <col min="1787" max="1787" width="14.28515625" bestFit="1" customWidth="1"/>
    <col min="1788" max="1799" width="13.5703125" customWidth="1"/>
    <col min="1880" max="1880" width="34.28515625" customWidth="1"/>
    <col min="1881" max="1881" width="13.42578125" customWidth="1"/>
    <col min="1882" max="1882" width="10.85546875" customWidth="1"/>
    <col min="1883" max="1883" width="8.42578125" customWidth="1"/>
    <col min="1884" max="1884" width="9.42578125" customWidth="1"/>
    <col min="1885" max="1885" width="8" customWidth="1"/>
    <col min="1886" max="1889" width="15.140625" customWidth="1"/>
    <col min="1890" max="1919" width="13.5703125" customWidth="1"/>
    <col min="1920" max="1920" width="15.140625" customWidth="1"/>
    <col min="1921" max="1921" width="13.5703125" customWidth="1"/>
    <col min="1922" max="1922" width="15.140625" customWidth="1"/>
    <col min="1923" max="1929" width="13.5703125" customWidth="1"/>
    <col min="1930" max="1936" width="15.140625" customWidth="1"/>
    <col min="1937" max="1937" width="13.5703125" customWidth="1"/>
    <col min="1938" max="1939" width="0" hidden="1" customWidth="1"/>
    <col min="1940" max="1941" width="13.5703125" customWidth="1"/>
    <col min="1942" max="1949" width="0" hidden="1" customWidth="1"/>
    <col min="1950" max="1953" width="15.140625" customWidth="1"/>
    <col min="1954" max="1954" width="15" customWidth="1"/>
    <col min="1955" max="1976" width="13.5703125" customWidth="1"/>
    <col min="1977" max="1977" width="13.42578125" bestFit="1" customWidth="1"/>
    <col min="1978" max="1978" width="14.7109375" bestFit="1" customWidth="1"/>
    <col min="1979" max="1984" width="15" customWidth="1"/>
    <col min="1985" max="1988" width="13.5703125" customWidth="1"/>
    <col min="1989" max="1991" width="13.85546875" bestFit="1" customWidth="1"/>
    <col min="1992" max="2042" width="13.5703125" customWidth="1"/>
    <col min="2043" max="2043" width="14.28515625" bestFit="1" customWidth="1"/>
    <col min="2044" max="2055" width="13.5703125" customWidth="1"/>
    <col min="2136" max="2136" width="34.28515625" customWidth="1"/>
    <col min="2137" max="2137" width="13.42578125" customWidth="1"/>
    <col min="2138" max="2138" width="10.85546875" customWidth="1"/>
    <col min="2139" max="2139" width="8.42578125" customWidth="1"/>
    <col min="2140" max="2140" width="9.42578125" customWidth="1"/>
    <col min="2141" max="2141" width="8" customWidth="1"/>
    <col min="2142" max="2145" width="15.140625" customWidth="1"/>
    <col min="2146" max="2175" width="13.5703125" customWidth="1"/>
    <col min="2176" max="2176" width="15.140625" customWidth="1"/>
    <col min="2177" max="2177" width="13.5703125" customWidth="1"/>
    <col min="2178" max="2178" width="15.140625" customWidth="1"/>
    <col min="2179" max="2185" width="13.5703125" customWidth="1"/>
    <col min="2186" max="2192" width="15.140625" customWidth="1"/>
    <col min="2193" max="2193" width="13.5703125" customWidth="1"/>
    <col min="2194" max="2195" width="0" hidden="1" customWidth="1"/>
    <col min="2196" max="2197" width="13.5703125" customWidth="1"/>
    <col min="2198" max="2205" width="0" hidden="1" customWidth="1"/>
    <col min="2206" max="2209" width="15.140625" customWidth="1"/>
    <col min="2210" max="2210" width="15" customWidth="1"/>
    <col min="2211" max="2232" width="13.5703125" customWidth="1"/>
    <col min="2233" max="2233" width="13.42578125" bestFit="1" customWidth="1"/>
    <col min="2234" max="2234" width="14.7109375" bestFit="1" customWidth="1"/>
    <col min="2235" max="2240" width="15" customWidth="1"/>
    <col min="2241" max="2244" width="13.5703125" customWidth="1"/>
    <col min="2245" max="2247" width="13.85546875" bestFit="1" customWidth="1"/>
    <col min="2248" max="2298" width="13.5703125" customWidth="1"/>
    <col min="2299" max="2299" width="14.28515625" bestFit="1" customWidth="1"/>
    <col min="2300" max="2311" width="13.5703125" customWidth="1"/>
    <col min="2392" max="2392" width="34.28515625" customWidth="1"/>
    <col min="2393" max="2393" width="13.42578125" customWidth="1"/>
    <col min="2394" max="2394" width="10.85546875" customWidth="1"/>
    <col min="2395" max="2395" width="8.42578125" customWidth="1"/>
    <col min="2396" max="2396" width="9.42578125" customWidth="1"/>
    <col min="2397" max="2397" width="8" customWidth="1"/>
    <col min="2398" max="2401" width="15.140625" customWidth="1"/>
    <col min="2402" max="2431" width="13.5703125" customWidth="1"/>
    <col min="2432" max="2432" width="15.140625" customWidth="1"/>
    <col min="2433" max="2433" width="13.5703125" customWidth="1"/>
    <col min="2434" max="2434" width="15.140625" customWidth="1"/>
    <col min="2435" max="2441" width="13.5703125" customWidth="1"/>
    <col min="2442" max="2448" width="15.140625" customWidth="1"/>
    <col min="2449" max="2449" width="13.5703125" customWidth="1"/>
    <col min="2450" max="2451" width="0" hidden="1" customWidth="1"/>
    <col min="2452" max="2453" width="13.5703125" customWidth="1"/>
    <col min="2454" max="2461" width="0" hidden="1" customWidth="1"/>
    <col min="2462" max="2465" width="15.140625" customWidth="1"/>
    <col min="2466" max="2466" width="15" customWidth="1"/>
    <col min="2467" max="2488" width="13.5703125" customWidth="1"/>
    <col min="2489" max="2489" width="13.42578125" bestFit="1" customWidth="1"/>
    <col min="2490" max="2490" width="14.7109375" bestFit="1" customWidth="1"/>
    <col min="2491" max="2496" width="15" customWidth="1"/>
    <col min="2497" max="2500" width="13.5703125" customWidth="1"/>
    <col min="2501" max="2503" width="13.85546875" bestFit="1" customWidth="1"/>
    <col min="2504" max="2554" width="13.5703125" customWidth="1"/>
    <col min="2555" max="2555" width="14.28515625" bestFit="1" customWidth="1"/>
    <col min="2556" max="2567" width="13.5703125" customWidth="1"/>
    <col min="2648" max="2648" width="34.28515625" customWidth="1"/>
    <col min="2649" max="2649" width="13.42578125" customWidth="1"/>
    <col min="2650" max="2650" width="10.85546875" customWidth="1"/>
    <col min="2651" max="2651" width="8.42578125" customWidth="1"/>
    <col min="2652" max="2652" width="9.42578125" customWidth="1"/>
    <col min="2653" max="2653" width="8" customWidth="1"/>
    <col min="2654" max="2657" width="15.140625" customWidth="1"/>
    <col min="2658" max="2687" width="13.5703125" customWidth="1"/>
    <col min="2688" max="2688" width="15.140625" customWidth="1"/>
    <col min="2689" max="2689" width="13.5703125" customWidth="1"/>
    <col min="2690" max="2690" width="15.140625" customWidth="1"/>
    <col min="2691" max="2697" width="13.5703125" customWidth="1"/>
    <col min="2698" max="2704" width="15.140625" customWidth="1"/>
    <col min="2705" max="2705" width="13.5703125" customWidth="1"/>
    <col min="2706" max="2707" width="0" hidden="1" customWidth="1"/>
    <col min="2708" max="2709" width="13.5703125" customWidth="1"/>
    <col min="2710" max="2717" width="0" hidden="1" customWidth="1"/>
    <col min="2718" max="2721" width="15.140625" customWidth="1"/>
    <col min="2722" max="2722" width="15" customWidth="1"/>
    <col min="2723" max="2744" width="13.5703125" customWidth="1"/>
    <col min="2745" max="2745" width="13.42578125" bestFit="1" customWidth="1"/>
    <col min="2746" max="2746" width="14.7109375" bestFit="1" customWidth="1"/>
    <col min="2747" max="2752" width="15" customWidth="1"/>
    <col min="2753" max="2756" width="13.5703125" customWidth="1"/>
    <col min="2757" max="2759" width="13.85546875" bestFit="1" customWidth="1"/>
    <col min="2760" max="2810" width="13.5703125" customWidth="1"/>
    <col min="2811" max="2811" width="14.28515625" bestFit="1" customWidth="1"/>
    <col min="2812" max="2823" width="13.5703125" customWidth="1"/>
    <col min="2904" max="2904" width="34.28515625" customWidth="1"/>
    <col min="2905" max="2905" width="13.42578125" customWidth="1"/>
    <col min="2906" max="2906" width="10.85546875" customWidth="1"/>
    <col min="2907" max="2907" width="8.42578125" customWidth="1"/>
    <col min="2908" max="2908" width="9.42578125" customWidth="1"/>
    <col min="2909" max="2909" width="8" customWidth="1"/>
    <col min="2910" max="2913" width="15.140625" customWidth="1"/>
    <col min="2914" max="2943" width="13.5703125" customWidth="1"/>
    <col min="2944" max="2944" width="15.140625" customWidth="1"/>
    <col min="2945" max="2945" width="13.5703125" customWidth="1"/>
    <col min="2946" max="2946" width="15.140625" customWidth="1"/>
    <col min="2947" max="2953" width="13.5703125" customWidth="1"/>
    <col min="2954" max="2960" width="15.140625" customWidth="1"/>
    <col min="2961" max="2961" width="13.5703125" customWidth="1"/>
    <col min="2962" max="2963" width="0" hidden="1" customWidth="1"/>
    <col min="2964" max="2965" width="13.5703125" customWidth="1"/>
    <col min="2966" max="2973" width="0" hidden="1" customWidth="1"/>
    <col min="2974" max="2977" width="15.140625" customWidth="1"/>
    <col min="2978" max="2978" width="15" customWidth="1"/>
    <col min="2979" max="3000" width="13.5703125" customWidth="1"/>
    <col min="3001" max="3001" width="13.42578125" bestFit="1" customWidth="1"/>
    <col min="3002" max="3002" width="14.7109375" bestFit="1" customWidth="1"/>
    <col min="3003" max="3008" width="15" customWidth="1"/>
    <col min="3009" max="3012" width="13.5703125" customWidth="1"/>
    <col min="3013" max="3015" width="13.85546875" bestFit="1" customWidth="1"/>
    <col min="3016" max="3066" width="13.5703125" customWidth="1"/>
    <col min="3067" max="3067" width="14.28515625" bestFit="1" customWidth="1"/>
    <col min="3068" max="3079" width="13.5703125" customWidth="1"/>
    <col min="3160" max="3160" width="34.28515625" customWidth="1"/>
    <col min="3161" max="3161" width="13.42578125" customWidth="1"/>
    <col min="3162" max="3162" width="10.85546875" customWidth="1"/>
    <col min="3163" max="3163" width="8.42578125" customWidth="1"/>
    <col min="3164" max="3164" width="9.42578125" customWidth="1"/>
    <col min="3165" max="3165" width="8" customWidth="1"/>
    <col min="3166" max="3169" width="15.140625" customWidth="1"/>
    <col min="3170" max="3199" width="13.5703125" customWidth="1"/>
    <col min="3200" max="3200" width="15.140625" customWidth="1"/>
    <col min="3201" max="3201" width="13.5703125" customWidth="1"/>
    <col min="3202" max="3202" width="15.140625" customWidth="1"/>
    <col min="3203" max="3209" width="13.5703125" customWidth="1"/>
    <col min="3210" max="3216" width="15.140625" customWidth="1"/>
    <col min="3217" max="3217" width="13.5703125" customWidth="1"/>
    <col min="3218" max="3219" width="0" hidden="1" customWidth="1"/>
    <col min="3220" max="3221" width="13.5703125" customWidth="1"/>
    <col min="3222" max="3229" width="0" hidden="1" customWidth="1"/>
    <col min="3230" max="3233" width="15.140625" customWidth="1"/>
    <col min="3234" max="3234" width="15" customWidth="1"/>
    <col min="3235" max="3256" width="13.5703125" customWidth="1"/>
    <col min="3257" max="3257" width="13.42578125" bestFit="1" customWidth="1"/>
    <col min="3258" max="3258" width="14.7109375" bestFit="1" customWidth="1"/>
    <col min="3259" max="3264" width="15" customWidth="1"/>
    <col min="3265" max="3268" width="13.5703125" customWidth="1"/>
    <col min="3269" max="3271" width="13.85546875" bestFit="1" customWidth="1"/>
    <col min="3272" max="3322" width="13.5703125" customWidth="1"/>
    <col min="3323" max="3323" width="14.28515625" bestFit="1" customWidth="1"/>
    <col min="3324" max="3335" width="13.5703125" customWidth="1"/>
    <col min="3416" max="3416" width="34.28515625" customWidth="1"/>
    <col min="3417" max="3417" width="13.42578125" customWidth="1"/>
    <col min="3418" max="3418" width="10.85546875" customWidth="1"/>
    <col min="3419" max="3419" width="8.42578125" customWidth="1"/>
    <col min="3420" max="3420" width="9.42578125" customWidth="1"/>
    <col min="3421" max="3421" width="8" customWidth="1"/>
    <col min="3422" max="3425" width="15.140625" customWidth="1"/>
    <col min="3426" max="3455" width="13.5703125" customWidth="1"/>
    <col min="3456" max="3456" width="15.140625" customWidth="1"/>
    <col min="3457" max="3457" width="13.5703125" customWidth="1"/>
    <col min="3458" max="3458" width="15.140625" customWidth="1"/>
    <col min="3459" max="3465" width="13.5703125" customWidth="1"/>
    <col min="3466" max="3472" width="15.140625" customWidth="1"/>
    <col min="3473" max="3473" width="13.5703125" customWidth="1"/>
    <col min="3474" max="3475" width="0" hidden="1" customWidth="1"/>
    <col min="3476" max="3477" width="13.5703125" customWidth="1"/>
    <col min="3478" max="3485" width="0" hidden="1" customWidth="1"/>
    <col min="3486" max="3489" width="15.140625" customWidth="1"/>
    <col min="3490" max="3490" width="15" customWidth="1"/>
    <col min="3491" max="3512" width="13.5703125" customWidth="1"/>
    <col min="3513" max="3513" width="13.42578125" bestFit="1" customWidth="1"/>
    <col min="3514" max="3514" width="14.7109375" bestFit="1" customWidth="1"/>
    <col min="3515" max="3520" width="15" customWidth="1"/>
    <col min="3521" max="3524" width="13.5703125" customWidth="1"/>
    <col min="3525" max="3527" width="13.85546875" bestFit="1" customWidth="1"/>
    <col min="3528" max="3578" width="13.5703125" customWidth="1"/>
    <col min="3579" max="3579" width="14.28515625" bestFit="1" customWidth="1"/>
    <col min="3580" max="3591" width="13.5703125" customWidth="1"/>
    <col min="3672" max="3672" width="34.28515625" customWidth="1"/>
    <col min="3673" max="3673" width="13.42578125" customWidth="1"/>
    <col min="3674" max="3674" width="10.85546875" customWidth="1"/>
    <col min="3675" max="3675" width="8.42578125" customWidth="1"/>
    <col min="3676" max="3676" width="9.42578125" customWidth="1"/>
    <col min="3677" max="3677" width="8" customWidth="1"/>
    <col min="3678" max="3681" width="15.140625" customWidth="1"/>
    <col min="3682" max="3711" width="13.5703125" customWidth="1"/>
    <col min="3712" max="3712" width="15.140625" customWidth="1"/>
    <col min="3713" max="3713" width="13.5703125" customWidth="1"/>
    <col min="3714" max="3714" width="15.140625" customWidth="1"/>
    <col min="3715" max="3721" width="13.5703125" customWidth="1"/>
    <col min="3722" max="3728" width="15.140625" customWidth="1"/>
    <col min="3729" max="3729" width="13.5703125" customWidth="1"/>
    <col min="3730" max="3731" width="0" hidden="1" customWidth="1"/>
    <col min="3732" max="3733" width="13.5703125" customWidth="1"/>
    <col min="3734" max="3741" width="0" hidden="1" customWidth="1"/>
    <col min="3742" max="3745" width="15.140625" customWidth="1"/>
    <col min="3746" max="3746" width="15" customWidth="1"/>
    <col min="3747" max="3768" width="13.5703125" customWidth="1"/>
    <col min="3769" max="3769" width="13.42578125" bestFit="1" customWidth="1"/>
    <col min="3770" max="3770" width="14.7109375" bestFit="1" customWidth="1"/>
    <col min="3771" max="3776" width="15" customWidth="1"/>
    <col min="3777" max="3780" width="13.5703125" customWidth="1"/>
    <col min="3781" max="3783" width="13.85546875" bestFit="1" customWidth="1"/>
    <col min="3784" max="3834" width="13.5703125" customWidth="1"/>
    <col min="3835" max="3835" width="14.28515625" bestFit="1" customWidth="1"/>
    <col min="3836" max="3847" width="13.5703125" customWidth="1"/>
    <col min="3928" max="3928" width="34.28515625" customWidth="1"/>
    <col min="3929" max="3929" width="13.42578125" customWidth="1"/>
    <col min="3930" max="3930" width="10.85546875" customWidth="1"/>
    <col min="3931" max="3931" width="8.42578125" customWidth="1"/>
    <col min="3932" max="3932" width="9.42578125" customWidth="1"/>
    <col min="3933" max="3933" width="8" customWidth="1"/>
    <col min="3934" max="3937" width="15.140625" customWidth="1"/>
    <col min="3938" max="3967" width="13.5703125" customWidth="1"/>
    <col min="3968" max="3968" width="15.140625" customWidth="1"/>
    <col min="3969" max="3969" width="13.5703125" customWidth="1"/>
    <col min="3970" max="3970" width="15.140625" customWidth="1"/>
    <col min="3971" max="3977" width="13.5703125" customWidth="1"/>
    <col min="3978" max="3984" width="15.140625" customWidth="1"/>
    <col min="3985" max="3985" width="13.5703125" customWidth="1"/>
    <col min="3986" max="3987" width="0" hidden="1" customWidth="1"/>
    <col min="3988" max="3989" width="13.5703125" customWidth="1"/>
    <col min="3990" max="3997" width="0" hidden="1" customWidth="1"/>
    <col min="3998" max="4001" width="15.140625" customWidth="1"/>
    <col min="4002" max="4002" width="15" customWidth="1"/>
    <col min="4003" max="4024" width="13.5703125" customWidth="1"/>
    <col min="4025" max="4025" width="13.42578125" bestFit="1" customWidth="1"/>
    <col min="4026" max="4026" width="14.7109375" bestFit="1" customWidth="1"/>
    <col min="4027" max="4032" width="15" customWidth="1"/>
    <col min="4033" max="4036" width="13.5703125" customWidth="1"/>
    <col min="4037" max="4039" width="13.85546875" bestFit="1" customWidth="1"/>
    <col min="4040" max="4090" width="13.5703125" customWidth="1"/>
    <col min="4091" max="4091" width="14.28515625" bestFit="1" customWidth="1"/>
    <col min="4092" max="4103" width="13.5703125" customWidth="1"/>
    <col min="4184" max="4184" width="34.28515625" customWidth="1"/>
    <col min="4185" max="4185" width="13.42578125" customWidth="1"/>
    <col min="4186" max="4186" width="10.85546875" customWidth="1"/>
    <col min="4187" max="4187" width="8.42578125" customWidth="1"/>
    <col min="4188" max="4188" width="9.42578125" customWidth="1"/>
    <col min="4189" max="4189" width="8" customWidth="1"/>
    <col min="4190" max="4193" width="15.140625" customWidth="1"/>
    <col min="4194" max="4223" width="13.5703125" customWidth="1"/>
    <col min="4224" max="4224" width="15.140625" customWidth="1"/>
    <col min="4225" max="4225" width="13.5703125" customWidth="1"/>
    <col min="4226" max="4226" width="15.140625" customWidth="1"/>
    <col min="4227" max="4233" width="13.5703125" customWidth="1"/>
    <col min="4234" max="4240" width="15.140625" customWidth="1"/>
    <col min="4241" max="4241" width="13.5703125" customWidth="1"/>
    <col min="4242" max="4243" width="0" hidden="1" customWidth="1"/>
    <col min="4244" max="4245" width="13.5703125" customWidth="1"/>
    <col min="4246" max="4253" width="0" hidden="1" customWidth="1"/>
    <col min="4254" max="4257" width="15.140625" customWidth="1"/>
    <col min="4258" max="4258" width="15" customWidth="1"/>
    <col min="4259" max="4280" width="13.5703125" customWidth="1"/>
    <col min="4281" max="4281" width="13.42578125" bestFit="1" customWidth="1"/>
    <col min="4282" max="4282" width="14.7109375" bestFit="1" customWidth="1"/>
    <col min="4283" max="4288" width="15" customWidth="1"/>
    <col min="4289" max="4292" width="13.5703125" customWidth="1"/>
    <col min="4293" max="4295" width="13.85546875" bestFit="1" customWidth="1"/>
    <col min="4296" max="4346" width="13.5703125" customWidth="1"/>
    <col min="4347" max="4347" width="14.28515625" bestFit="1" customWidth="1"/>
    <col min="4348" max="4359" width="13.5703125" customWidth="1"/>
    <col min="4440" max="4440" width="34.28515625" customWidth="1"/>
    <col min="4441" max="4441" width="13.42578125" customWidth="1"/>
    <col min="4442" max="4442" width="10.85546875" customWidth="1"/>
    <col min="4443" max="4443" width="8.42578125" customWidth="1"/>
    <col min="4444" max="4444" width="9.42578125" customWidth="1"/>
    <col min="4445" max="4445" width="8" customWidth="1"/>
    <col min="4446" max="4449" width="15.140625" customWidth="1"/>
    <col min="4450" max="4479" width="13.5703125" customWidth="1"/>
    <col min="4480" max="4480" width="15.140625" customWidth="1"/>
    <col min="4481" max="4481" width="13.5703125" customWidth="1"/>
    <col min="4482" max="4482" width="15.140625" customWidth="1"/>
    <col min="4483" max="4489" width="13.5703125" customWidth="1"/>
    <col min="4490" max="4496" width="15.140625" customWidth="1"/>
    <col min="4497" max="4497" width="13.5703125" customWidth="1"/>
    <col min="4498" max="4499" width="0" hidden="1" customWidth="1"/>
    <col min="4500" max="4501" width="13.5703125" customWidth="1"/>
    <col min="4502" max="4509" width="0" hidden="1" customWidth="1"/>
    <col min="4510" max="4513" width="15.140625" customWidth="1"/>
    <col min="4514" max="4514" width="15" customWidth="1"/>
    <col min="4515" max="4536" width="13.5703125" customWidth="1"/>
    <col min="4537" max="4537" width="13.42578125" bestFit="1" customWidth="1"/>
    <col min="4538" max="4538" width="14.7109375" bestFit="1" customWidth="1"/>
    <col min="4539" max="4544" width="15" customWidth="1"/>
    <col min="4545" max="4548" width="13.5703125" customWidth="1"/>
    <col min="4549" max="4551" width="13.85546875" bestFit="1" customWidth="1"/>
    <col min="4552" max="4602" width="13.5703125" customWidth="1"/>
    <col min="4603" max="4603" width="14.28515625" bestFit="1" customWidth="1"/>
    <col min="4604" max="4615" width="13.5703125" customWidth="1"/>
    <col min="4696" max="4696" width="34.28515625" customWidth="1"/>
    <col min="4697" max="4697" width="13.42578125" customWidth="1"/>
    <col min="4698" max="4698" width="10.85546875" customWidth="1"/>
    <col min="4699" max="4699" width="8.42578125" customWidth="1"/>
    <col min="4700" max="4700" width="9.42578125" customWidth="1"/>
    <col min="4701" max="4701" width="8" customWidth="1"/>
    <col min="4702" max="4705" width="15.140625" customWidth="1"/>
    <col min="4706" max="4735" width="13.5703125" customWidth="1"/>
    <col min="4736" max="4736" width="15.140625" customWidth="1"/>
    <col min="4737" max="4737" width="13.5703125" customWidth="1"/>
    <col min="4738" max="4738" width="15.140625" customWidth="1"/>
    <col min="4739" max="4745" width="13.5703125" customWidth="1"/>
    <col min="4746" max="4752" width="15.140625" customWidth="1"/>
    <col min="4753" max="4753" width="13.5703125" customWidth="1"/>
    <col min="4754" max="4755" width="0" hidden="1" customWidth="1"/>
    <col min="4756" max="4757" width="13.5703125" customWidth="1"/>
    <col min="4758" max="4765" width="0" hidden="1" customWidth="1"/>
    <col min="4766" max="4769" width="15.140625" customWidth="1"/>
    <col min="4770" max="4770" width="15" customWidth="1"/>
    <col min="4771" max="4792" width="13.5703125" customWidth="1"/>
    <col min="4793" max="4793" width="13.42578125" bestFit="1" customWidth="1"/>
    <col min="4794" max="4794" width="14.7109375" bestFit="1" customWidth="1"/>
    <col min="4795" max="4800" width="15" customWidth="1"/>
    <col min="4801" max="4804" width="13.5703125" customWidth="1"/>
    <col min="4805" max="4807" width="13.85546875" bestFit="1" customWidth="1"/>
    <col min="4808" max="4858" width="13.5703125" customWidth="1"/>
    <col min="4859" max="4859" width="14.28515625" bestFit="1" customWidth="1"/>
    <col min="4860" max="4871" width="13.5703125" customWidth="1"/>
    <col min="4952" max="4952" width="34.28515625" customWidth="1"/>
    <col min="4953" max="4953" width="13.42578125" customWidth="1"/>
    <col min="4954" max="4954" width="10.85546875" customWidth="1"/>
    <col min="4955" max="4955" width="8.42578125" customWidth="1"/>
    <col min="4956" max="4956" width="9.42578125" customWidth="1"/>
    <col min="4957" max="4957" width="8" customWidth="1"/>
    <col min="4958" max="4961" width="15.140625" customWidth="1"/>
    <col min="4962" max="4991" width="13.5703125" customWidth="1"/>
    <col min="4992" max="4992" width="15.140625" customWidth="1"/>
    <col min="4993" max="4993" width="13.5703125" customWidth="1"/>
    <col min="4994" max="4994" width="15.140625" customWidth="1"/>
    <col min="4995" max="5001" width="13.5703125" customWidth="1"/>
    <col min="5002" max="5008" width="15.140625" customWidth="1"/>
    <col min="5009" max="5009" width="13.5703125" customWidth="1"/>
    <col min="5010" max="5011" width="0" hidden="1" customWidth="1"/>
    <col min="5012" max="5013" width="13.5703125" customWidth="1"/>
    <col min="5014" max="5021" width="0" hidden="1" customWidth="1"/>
    <col min="5022" max="5025" width="15.140625" customWidth="1"/>
    <col min="5026" max="5026" width="15" customWidth="1"/>
    <col min="5027" max="5048" width="13.5703125" customWidth="1"/>
    <col min="5049" max="5049" width="13.42578125" bestFit="1" customWidth="1"/>
    <col min="5050" max="5050" width="14.7109375" bestFit="1" customWidth="1"/>
    <col min="5051" max="5056" width="15" customWidth="1"/>
    <col min="5057" max="5060" width="13.5703125" customWidth="1"/>
    <col min="5061" max="5063" width="13.85546875" bestFit="1" customWidth="1"/>
    <col min="5064" max="5114" width="13.5703125" customWidth="1"/>
    <col min="5115" max="5115" width="14.28515625" bestFit="1" customWidth="1"/>
    <col min="5116" max="5127" width="13.5703125" customWidth="1"/>
    <col min="5208" max="5208" width="34.28515625" customWidth="1"/>
    <col min="5209" max="5209" width="13.42578125" customWidth="1"/>
    <col min="5210" max="5210" width="10.85546875" customWidth="1"/>
    <col min="5211" max="5211" width="8.42578125" customWidth="1"/>
    <col min="5212" max="5212" width="9.42578125" customWidth="1"/>
    <col min="5213" max="5213" width="8" customWidth="1"/>
    <col min="5214" max="5217" width="15.140625" customWidth="1"/>
    <col min="5218" max="5247" width="13.5703125" customWidth="1"/>
    <col min="5248" max="5248" width="15.140625" customWidth="1"/>
    <col min="5249" max="5249" width="13.5703125" customWidth="1"/>
    <col min="5250" max="5250" width="15.140625" customWidth="1"/>
    <col min="5251" max="5257" width="13.5703125" customWidth="1"/>
    <col min="5258" max="5264" width="15.140625" customWidth="1"/>
    <col min="5265" max="5265" width="13.5703125" customWidth="1"/>
    <col min="5266" max="5267" width="0" hidden="1" customWidth="1"/>
    <col min="5268" max="5269" width="13.5703125" customWidth="1"/>
    <col min="5270" max="5277" width="0" hidden="1" customWidth="1"/>
    <col min="5278" max="5281" width="15.140625" customWidth="1"/>
    <col min="5282" max="5282" width="15" customWidth="1"/>
    <col min="5283" max="5304" width="13.5703125" customWidth="1"/>
    <col min="5305" max="5305" width="13.42578125" bestFit="1" customWidth="1"/>
    <col min="5306" max="5306" width="14.7109375" bestFit="1" customWidth="1"/>
    <col min="5307" max="5312" width="15" customWidth="1"/>
    <col min="5313" max="5316" width="13.5703125" customWidth="1"/>
    <col min="5317" max="5319" width="13.85546875" bestFit="1" customWidth="1"/>
    <col min="5320" max="5370" width="13.5703125" customWidth="1"/>
    <col min="5371" max="5371" width="14.28515625" bestFit="1" customWidth="1"/>
    <col min="5372" max="5383" width="13.5703125" customWidth="1"/>
    <col min="5464" max="5464" width="34.28515625" customWidth="1"/>
    <col min="5465" max="5465" width="13.42578125" customWidth="1"/>
    <col min="5466" max="5466" width="10.85546875" customWidth="1"/>
    <col min="5467" max="5467" width="8.42578125" customWidth="1"/>
    <col min="5468" max="5468" width="9.42578125" customWidth="1"/>
    <col min="5469" max="5469" width="8" customWidth="1"/>
    <col min="5470" max="5473" width="15.140625" customWidth="1"/>
    <col min="5474" max="5503" width="13.5703125" customWidth="1"/>
    <col min="5504" max="5504" width="15.140625" customWidth="1"/>
    <col min="5505" max="5505" width="13.5703125" customWidth="1"/>
    <col min="5506" max="5506" width="15.140625" customWidth="1"/>
    <col min="5507" max="5513" width="13.5703125" customWidth="1"/>
    <col min="5514" max="5520" width="15.140625" customWidth="1"/>
    <col min="5521" max="5521" width="13.5703125" customWidth="1"/>
    <col min="5522" max="5523" width="0" hidden="1" customWidth="1"/>
    <col min="5524" max="5525" width="13.5703125" customWidth="1"/>
    <col min="5526" max="5533" width="0" hidden="1" customWidth="1"/>
    <col min="5534" max="5537" width="15.140625" customWidth="1"/>
    <col min="5538" max="5538" width="15" customWidth="1"/>
    <col min="5539" max="5560" width="13.5703125" customWidth="1"/>
    <col min="5561" max="5561" width="13.42578125" bestFit="1" customWidth="1"/>
    <col min="5562" max="5562" width="14.7109375" bestFit="1" customWidth="1"/>
    <col min="5563" max="5568" width="15" customWidth="1"/>
    <col min="5569" max="5572" width="13.5703125" customWidth="1"/>
    <col min="5573" max="5575" width="13.85546875" bestFit="1" customWidth="1"/>
    <col min="5576" max="5626" width="13.5703125" customWidth="1"/>
    <col min="5627" max="5627" width="14.28515625" bestFit="1" customWidth="1"/>
    <col min="5628" max="5639" width="13.5703125" customWidth="1"/>
    <col min="5720" max="5720" width="34.28515625" customWidth="1"/>
    <col min="5721" max="5721" width="13.42578125" customWidth="1"/>
    <col min="5722" max="5722" width="10.85546875" customWidth="1"/>
    <col min="5723" max="5723" width="8.42578125" customWidth="1"/>
    <col min="5724" max="5724" width="9.42578125" customWidth="1"/>
    <col min="5725" max="5725" width="8" customWidth="1"/>
    <col min="5726" max="5729" width="15.140625" customWidth="1"/>
    <col min="5730" max="5759" width="13.5703125" customWidth="1"/>
    <col min="5760" max="5760" width="15.140625" customWidth="1"/>
    <col min="5761" max="5761" width="13.5703125" customWidth="1"/>
    <col min="5762" max="5762" width="15.140625" customWidth="1"/>
    <col min="5763" max="5769" width="13.5703125" customWidth="1"/>
    <col min="5770" max="5776" width="15.140625" customWidth="1"/>
    <col min="5777" max="5777" width="13.5703125" customWidth="1"/>
    <col min="5778" max="5779" width="0" hidden="1" customWidth="1"/>
    <col min="5780" max="5781" width="13.5703125" customWidth="1"/>
    <col min="5782" max="5789" width="0" hidden="1" customWidth="1"/>
    <col min="5790" max="5793" width="15.140625" customWidth="1"/>
    <col min="5794" max="5794" width="15" customWidth="1"/>
    <col min="5795" max="5816" width="13.5703125" customWidth="1"/>
    <col min="5817" max="5817" width="13.42578125" bestFit="1" customWidth="1"/>
    <col min="5818" max="5818" width="14.7109375" bestFit="1" customWidth="1"/>
    <col min="5819" max="5824" width="15" customWidth="1"/>
    <col min="5825" max="5828" width="13.5703125" customWidth="1"/>
    <col min="5829" max="5831" width="13.85546875" bestFit="1" customWidth="1"/>
    <col min="5832" max="5882" width="13.5703125" customWidth="1"/>
    <col min="5883" max="5883" width="14.28515625" bestFit="1" customWidth="1"/>
    <col min="5884" max="5895" width="13.5703125" customWidth="1"/>
    <col min="5976" max="5976" width="34.28515625" customWidth="1"/>
    <col min="5977" max="5977" width="13.42578125" customWidth="1"/>
    <col min="5978" max="5978" width="10.85546875" customWidth="1"/>
    <col min="5979" max="5979" width="8.42578125" customWidth="1"/>
    <col min="5980" max="5980" width="9.42578125" customWidth="1"/>
    <col min="5981" max="5981" width="8" customWidth="1"/>
    <col min="5982" max="5985" width="15.140625" customWidth="1"/>
    <col min="5986" max="6015" width="13.5703125" customWidth="1"/>
    <col min="6016" max="6016" width="15.140625" customWidth="1"/>
    <col min="6017" max="6017" width="13.5703125" customWidth="1"/>
    <col min="6018" max="6018" width="15.140625" customWidth="1"/>
    <col min="6019" max="6025" width="13.5703125" customWidth="1"/>
    <col min="6026" max="6032" width="15.140625" customWidth="1"/>
    <col min="6033" max="6033" width="13.5703125" customWidth="1"/>
    <col min="6034" max="6035" width="0" hidden="1" customWidth="1"/>
    <col min="6036" max="6037" width="13.5703125" customWidth="1"/>
    <col min="6038" max="6045" width="0" hidden="1" customWidth="1"/>
    <col min="6046" max="6049" width="15.140625" customWidth="1"/>
    <col min="6050" max="6050" width="15" customWidth="1"/>
    <col min="6051" max="6072" width="13.5703125" customWidth="1"/>
    <col min="6073" max="6073" width="13.42578125" bestFit="1" customWidth="1"/>
    <col min="6074" max="6074" width="14.7109375" bestFit="1" customWidth="1"/>
    <col min="6075" max="6080" width="15" customWidth="1"/>
    <col min="6081" max="6084" width="13.5703125" customWidth="1"/>
    <col min="6085" max="6087" width="13.85546875" bestFit="1" customWidth="1"/>
    <col min="6088" max="6138" width="13.5703125" customWidth="1"/>
    <col min="6139" max="6139" width="14.28515625" bestFit="1" customWidth="1"/>
    <col min="6140" max="6151" width="13.5703125" customWidth="1"/>
    <col min="6232" max="6232" width="34.28515625" customWidth="1"/>
    <col min="6233" max="6233" width="13.42578125" customWidth="1"/>
    <col min="6234" max="6234" width="10.85546875" customWidth="1"/>
    <col min="6235" max="6235" width="8.42578125" customWidth="1"/>
    <col min="6236" max="6236" width="9.42578125" customWidth="1"/>
    <col min="6237" max="6237" width="8" customWidth="1"/>
    <col min="6238" max="6241" width="15.140625" customWidth="1"/>
    <col min="6242" max="6271" width="13.5703125" customWidth="1"/>
    <col min="6272" max="6272" width="15.140625" customWidth="1"/>
    <col min="6273" max="6273" width="13.5703125" customWidth="1"/>
    <col min="6274" max="6274" width="15.140625" customWidth="1"/>
    <col min="6275" max="6281" width="13.5703125" customWidth="1"/>
    <col min="6282" max="6288" width="15.140625" customWidth="1"/>
    <col min="6289" max="6289" width="13.5703125" customWidth="1"/>
    <col min="6290" max="6291" width="0" hidden="1" customWidth="1"/>
    <col min="6292" max="6293" width="13.5703125" customWidth="1"/>
    <col min="6294" max="6301" width="0" hidden="1" customWidth="1"/>
    <col min="6302" max="6305" width="15.140625" customWidth="1"/>
    <col min="6306" max="6306" width="15" customWidth="1"/>
    <col min="6307" max="6328" width="13.5703125" customWidth="1"/>
    <col min="6329" max="6329" width="13.42578125" bestFit="1" customWidth="1"/>
    <col min="6330" max="6330" width="14.7109375" bestFit="1" customWidth="1"/>
    <col min="6331" max="6336" width="15" customWidth="1"/>
    <col min="6337" max="6340" width="13.5703125" customWidth="1"/>
    <col min="6341" max="6343" width="13.85546875" bestFit="1" customWidth="1"/>
    <col min="6344" max="6394" width="13.5703125" customWidth="1"/>
    <col min="6395" max="6395" width="14.28515625" bestFit="1" customWidth="1"/>
    <col min="6396" max="6407" width="13.5703125" customWidth="1"/>
    <col min="6488" max="6488" width="34.28515625" customWidth="1"/>
    <col min="6489" max="6489" width="13.42578125" customWidth="1"/>
    <col min="6490" max="6490" width="10.85546875" customWidth="1"/>
    <col min="6491" max="6491" width="8.42578125" customWidth="1"/>
    <col min="6492" max="6492" width="9.42578125" customWidth="1"/>
    <col min="6493" max="6493" width="8" customWidth="1"/>
    <col min="6494" max="6497" width="15.140625" customWidth="1"/>
    <col min="6498" max="6527" width="13.5703125" customWidth="1"/>
    <col min="6528" max="6528" width="15.140625" customWidth="1"/>
    <col min="6529" max="6529" width="13.5703125" customWidth="1"/>
    <col min="6530" max="6530" width="15.140625" customWidth="1"/>
    <col min="6531" max="6537" width="13.5703125" customWidth="1"/>
    <col min="6538" max="6544" width="15.140625" customWidth="1"/>
    <col min="6545" max="6545" width="13.5703125" customWidth="1"/>
    <col min="6546" max="6547" width="0" hidden="1" customWidth="1"/>
    <col min="6548" max="6549" width="13.5703125" customWidth="1"/>
    <col min="6550" max="6557" width="0" hidden="1" customWidth="1"/>
    <col min="6558" max="6561" width="15.140625" customWidth="1"/>
    <col min="6562" max="6562" width="15" customWidth="1"/>
    <col min="6563" max="6584" width="13.5703125" customWidth="1"/>
    <col min="6585" max="6585" width="13.42578125" bestFit="1" customWidth="1"/>
    <col min="6586" max="6586" width="14.7109375" bestFit="1" customWidth="1"/>
    <col min="6587" max="6592" width="15" customWidth="1"/>
    <col min="6593" max="6596" width="13.5703125" customWidth="1"/>
    <col min="6597" max="6599" width="13.85546875" bestFit="1" customWidth="1"/>
    <col min="6600" max="6650" width="13.5703125" customWidth="1"/>
    <col min="6651" max="6651" width="14.28515625" bestFit="1" customWidth="1"/>
    <col min="6652" max="6663" width="13.5703125" customWidth="1"/>
    <col min="6744" max="6744" width="34.28515625" customWidth="1"/>
    <col min="6745" max="6745" width="13.42578125" customWidth="1"/>
    <col min="6746" max="6746" width="10.85546875" customWidth="1"/>
    <col min="6747" max="6747" width="8.42578125" customWidth="1"/>
    <col min="6748" max="6748" width="9.42578125" customWidth="1"/>
    <col min="6749" max="6749" width="8" customWidth="1"/>
    <col min="6750" max="6753" width="15.140625" customWidth="1"/>
    <col min="6754" max="6783" width="13.5703125" customWidth="1"/>
    <col min="6784" max="6784" width="15.140625" customWidth="1"/>
    <col min="6785" max="6785" width="13.5703125" customWidth="1"/>
    <col min="6786" max="6786" width="15.140625" customWidth="1"/>
    <col min="6787" max="6793" width="13.5703125" customWidth="1"/>
    <col min="6794" max="6800" width="15.140625" customWidth="1"/>
    <col min="6801" max="6801" width="13.5703125" customWidth="1"/>
    <col min="6802" max="6803" width="0" hidden="1" customWidth="1"/>
    <col min="6804" max="6805" width="13.5703125" customWidth="1"/>
    <col min="6806" max="6813" width="0" hidden="1" customWidth="1"/>
    <col min="6814" max="6817" width="15.140625" customWidth="1"/>
    <col min="6818" max="6818" width="15" customWidth="1"/>
    <col min="6819" max="6840" width="13.5703125" customWidth="1"/>
    <col min="6841" max="6841" width="13.42578125" bestFit="1" customWidth="1"/>
    <col min="6842" max="6842" width="14.7109375" bestFit="1" customWidth="1"/>
    <col min="6843" max="6848" width="15" customWidth="1"/>
    <col min="6849" max="6852" width="13.5703125" customWidth="1"/>
    <col min="6853" max="6855" width="13.85546875" bestFit="1" customWidth="1"/>
    <col min="6856" max="6906" width="13.5703125" customWidth="1"/>
    <col min="6907" max="6907" width="14.28515625" bestFit="1" customWidth="1"/>
    <col min="6908" max="6919" width="13.5703125" customWidth="1"/>
    <col min="7000" max="7000" width="34.28515625" customWidth="1"/>
    <col min="7001" max="7001" width="13.42578125" customWidth="1"/>
    <col min="7002" max="7002" width="10.85546875" customWidth="1"/>
    <col min="7003" max="7003" width="8.42578125" customWidth="1"/>
    <col min="7004" max="7004" width="9.42578125" customWidth="1"/>
    <col min="7005" max="7005" width="8" customWidth="1"/>
    <col min="7006" max="7009" width="15.140625" customWidth="1"/>
    <col min="7010" max="7039" width="13.5703125" customWidth="1"/>
    <col min="7040" max="7040" width="15.140625" customWidth="1"/>
    <col min="7041" max="7041" width="13.5703125" customWidth="1"/>
    <col min="7042" max="7042" width="15.140625" customWidth="1"/>
    <col min="7043" max="7049" width="13.5703125" customWidth="1"/>
    <col min="7050" max="7056" width="15.140625" customWidth="1"/>
    <col min="7057" max="7057" width="13.5703125" customWidth="1"/>
    <col min="7058" max="7059" width="0" hidden="1" customWidth="1"/>
    <col min="7060" max="7061" width="13.5703125" customWidth="1"/>
    <col min="7062" max="7069" width="0" hidden="1" customWidth="1"/>
    <col min="7070" max="7073" width="15.140625" customWidth="1"/>
    <col min="7074" max="7074" width="15" customWidth="1"/>
    <col min="7075" max="7096" width="13.5703125" customWidth="1"/>
    <col min="7097" max="7097" width="13.42578125" bestFit="1" customWidth="1"/>
    <col min="7098" max="7098" width="14.7109375" bestFit="1" customWidth="1"/>
    <col min="7099" max="7104" width="15" customWidth="1"/>
    <col min="7105" max="7108" width="13.5703125" customWidth="1"/>
    <col min="7109" max="7111" width="13.85546875" bestFit="1" customWidth="1"/>
    <col min="7112" max="7162" width="13.5703125" customWidth="1"/>
    <col min="7163" max="7163" width="14.28515625" bestFit="1" customWidth="1"/>
    <col min="7164" max="7175" width="13.5703125" customWidth="1"/>
    <col min="7256" max="7256" width="34.28515625" customWidth="1"/>
    <col min="7257" max="7257" width="13.42578125" customWidth="1"/>
    <col min="7258" max="7258" width="10.85546875" customWidth="1"/>
    <col min="7259" max="7259" width="8.42578125" customWidth="1"/>
    <col min="7260" max="7260" width="9.42578125" customWidth="1"/>
    <col min="7261" max="7261" width="8" customWidth="1"/>
    <col min="7262" max="7265" width="15.140625" customWidth="1"/>
    <col min="7266" max="7295" width="13.5703125" customWidth="1"/>
    <col min="7296" max="7296" width="15.140625" customWidth="1"/>
    <col min="7297" max="7297" width="13.5703125" customWidth="1"/>
    <col min="7298" max="7298" width="15.140625" customWidth="1"/>
    <col min="7299" max="7305" width="13.5703125" customWidth="1"/>
    <col min="7306" max="7312" width="15.140625" customWidth="1"/>
    <col min="7313" max="7313" width="13.5703125" customWidth="1"/>
    <col min="7314" max="7315" width="0" hidden="1" customWidth="1"/>
    <col min="7316" max="7317" width="13.5703125" customWidth="1"/>
    <col min="7318" max="7325" width="0" hidden="1" customWidth="1"/>
    <col min="7326" max="7329" width="15.140625" customWidth="1"/>
    <col min="7330" max="7330" width="15" customWidth="1"/>
    <col min="7331" max="7352" width="13.5703125" customWidth="1"/>
    <col min="7353" max="7353" width="13.42578125" bestFit="1" customWidth="1"/>
    <col min="7354" max="7354" width="14.7109375" bestFit="1" customWidth="1"/>
    <col min="7355" max="7360" width="15" customWidth="1"/>
    <col min="7361" max="7364" width="13.5703125" customWidth="1"/>
    <col min="7365" max="7367" width="13.85546875" bestFit="1" customWidth="1"/>
    <col min="7368" max="7418" width="13.5703125" customWidth="1"/>
    <col min="7419" max="7419" width="14.28515625" bestFit="1" customWidth="1"/>
    <col min="7420" max="7431" width="13.5703125" customWidth="1"/>
    <col min="7512" max="7512" width="34.28515625" customWidth="1"/>
    <col min="7513" max="7513" width="13.42578125" customWidth="1"/>
    <col min="7514" max="7514" width="10.85546875" customWidth="1"/>
    <col min="7515" max="7515" width="8.42578125" customWidth="1"/>
    <col min="7516" max="7516" width="9.42578125" customWidth="1"/>
    <col min="7517" max="7517" width="8" customWidth="1"/>
    <col min="7518" max="7521" width="15.140625" customWidth="1"/>
    <col min="7522" max="7551" width="13.5703125" customWidth="1"/>
    <col min="7552" max="7552" width="15.140625" customWidth="1"/>
    <col min="7553" max="7553" width="13.5703125" customWidth="1"/>
    <col min="7554" max="7554" width="15.140625" customWidth="1"/>
    <col min="7555" max="7561" width="13.5703125" customWidth="1"/>
    <col min="7562" max="7568" width="15.140625" customWidth="1"/>
    <col min="7569" max="7569" width="13.5703125" customWidth="1"/>
    <col min="7570" max="7571" width="0" hidden="1" customWidth="1"/>
    <col min="7572" max="7573" width="13.5703125" customWidth="1"/>
    <col min="7574" max="7581" width="0" hidden="1" customWidth="1"/>
    <col min="7582" max="7585" width="15.140625" customWidth="1"/>
    <col min="7586" max="7586" width="15" customWidth="1"/>
    <col min="7587" max="7608" width="13.5703125" customWidth="1"/>
    <col min="7609" max="7609" width="13.42578125" bestFit="1" customWidth="1"/>
    <col min="7610" max="7610" width="14.7109375" bestFit="1" customWidth="1"/>
    <col min="7611" max="7616" width="15" customWidth="1"/>
    <col min="7617" max="7620" width="13.5703125" customWidth="1"/>
    <col min="7621" max="7623" width="13.85546875" bestFit="1" customWidth="1"/>
    <col min="7624" max="7674" width="13.5703125" customWidth="1"/>
    <col min="7675" max="7675" width="14.28515625" bestFit="1" customWidth="1"/>
    <col min="7676" max="7687" width="13.5703125" customWidth="1"/>
    <col min="7768" max="7768" width="34.28515625" customWidth="1"/>
    <col min="7769" max="7769" width="13.42578125" customWidth="1"/>
    <col min="7770" max="7770" width="10.85546875" customWidth="1"/>
    <col min="7771" max="7771" width="8.42578125" customWidth="1"/>
    <col min="7772" max="7772" width="9.42578125" customWidth="1"/>
    <col min="7773" max="7773" width="8" customWidth="1"/>
    <col min="7774" max="7777" width="15.140625" customWidth="1"/>
    <col min="7778" max="7807" width="13.5703125" customWidth="1"/>
    <col min="7808" max="7808" width="15.140625" customWidth="1"/>
    <col min="7809" max="7809" width="13.5703125" customWidth="1"/>
    <col min="7810" max="7810" width="15.140625" customWidth="1"/>
    <col min="7811" max="7817" width="13.5703125" customWidth="1"/>
    <col min="7818" max="7824" width="15.140625" customWidth="1"/>
    <col min="7825" max="7825" width="13.5703125" customWidth="1"/>
    <col min="7826" max="7827" width="0" hidden="1" customWidth="1"/>
    <col min="7828" max="7829" width="13.5703125" customWidth="1"/>
    <col min="7830" max="7837" width="0" hidden="1" customWidth="1"/>
    <col min="7838" max="7841" width="15.140625" customWidth="1"/>
    <col min="7842" max="7842" width="15" customWidth="1"/>
    <col min="7843" max="7864" width="13.5703125" customWidth="1"/>
    <col min="7865" max="7865" width="13.42578125" bestFit="1" customWidth="1"/>
    <col min="7866" max="7866" width="14.7109375" bestFit="1" customWidth="1"/>
    <col min="7867" max="7872" width="15" customWidth="1"/>
    <col min="7873" max="7876" width="13.5703125" customWidth="1"/>
    <col min="7877" max="7879" width="13.85546875" bestFit="1" customWidth="1"/>
    <col min="7880" max="7930" width="13.5703125" customWidth="1"/>
    <col min="7931" max="7931" width="14.28515625" bestFit="1" customWidth="1"/>
    <col min="7932" max="7943" width="13.5703125" customWidth="1"/>
    <col min="8024" max="8024" width="34.28515625" customWidth="1"/>
    <col min="8025" max="8025" width="13.42578125" customWidth="1"/>
    <col min="8026" max="8026" width="10.85546875" customWidth="1"/>
    <col min="8027" max="8027" width="8.42578125" customWidth="1"/>
    <col min="8028" max="8028" width="9.42578125" customWidth="1"/>
    <col min="8029" max="8029" width="8" customWidth="1"/>
    <col min="8030" max="8033" width="15.140625" customWidth="1"/>
    <col min="8034" max="8063" width="13.5703125" customWidth="1"/>
    <col min="8064" max="8064" width="15.140625" customWidth="1"/>
    <col min="8065" max="8065" width="13.5703125" customWidth="1"/>
    <col min="8066" max="8066" width="15.140625" customWidth="1"/>
    <col min="8067" max="8073" width="13.5703125" customWidth="1"/>
    <col min="8074" max="8080" width="15.140625" customWidth="1"/>
    <col min="8081" max="8081" width="13.5703125" customWidth="1"/>
    <col min="8082" max="8083" width="0" hidden="1" customWidth="1"/>
    <col min="8084" max="8085" width="13.5703125" customWidth="1"/>
    <col min="8086" max="8093" width="0" hidden="1" customWidth="1"/>
    <col min="8094" max="8097" width="15.140625" customWidth="1"/>
    <col min="8098" max="8098" width="15" customWidth="1"/>
    <col min="8099" max="8120" width="13.5703125" customWidth="1"/>
    <col min="8121" max="8121" width="13.42578125" bestFit="1" customWidth="1"/>
    <col min="8122" max="8122" width="14.7109375" bestFit="1" customWidth="1"/>
    <col min="8123" max="8128" width="15" customWidth="1"/>
    <col min="8129" max="8132" width="13.5703125" customWidth="1"/>
    <col min="8133" max="8135" width="13.85546875" bestFit="1" customWidth="1"/>
    <col min="8136" max="8186" width="13.5703125" customWidth="1"/>
    <col min="8187" max="8187" width="14.28515625" bestFit="1" customWidth="1"/>
    <col min="8188" max="8199" width="13.5703125" customWidth="1"/>
    <col min="8280" max="8280" width="34.28515625" customWidth="1"/>
    <col min="8281" max="8281" width="13.42578125" customWidth="1"/>
    <col min="8282" max="8282" width="10.85546875" customWidth="1"/>
    <col min="8283" max="8283" width="8.42578125" customWidth="1"/>
    <col min="8284" max="8284" width="9.42578125" customWidth="1"/>
    <col min="8285" max="8285" width="8" customWidth="1"/>
    <col min="8286" max="8289" width="15.140625" customWidth="1"/>
    <col min="8290" max="8319" width="13.5703125" customWidth="1"/>
    <col min="8320" max="8320" width="15.140625" customWidth="1"/>
    <col min="8321" max="8321" width="13.5703125" customWidth="1"/>
    <col min="8322" max="8322" width="15.140625" customWidth="1"/>
    <col min="8323" max="8329" width="13.5703125" customWidth="1"/>
    <col min="8330" max="8336" width="15.140625" customWidth="1"/>
    <col min="8337" max="8337" width="13.5703125" customWidth="1"/>
    <col min="8338" max="8339" width="0" hidden="1" customWidth="1"/>
    <col min="8340" max="8341" width="13.5703125" customWidth="1"/>
    <col min="8342" max="8349" width="0" hidden="1" customWidth="1"/>
    <col min="8350" max="8353" width="15.140625" customWidth="1"/>
    <col min="8354" max="8354" width="15" customWidth="1"/>
    <col min="8355" max="8376" width="13.5703125" customWidth="1"/>
    <col min="8377" max="8377" width="13.42578125" bestFit="1" customWidth="1"/>
    <col min="8378" max="8378" width="14.7109375" bestFit="1" customWidth="1"/>
    <col min="8379" max="8384" width="15" customWidth="1"/>
    <col min="8385" max="8388" width="13.5703125" customWidth="1"/>
    <col min="8389" max="8391" width="13.85546875" bestFit="1" customWidth="1"/>
    <col min="8392" max="8442" width="13.5703125" customWidth="1"/>
    <col min="8443" max="8443" width="14.28515625" bestFit="1" customWidth="1"/>
    <col min="8444" max="8455" width="13.5703125" customWidth="1"/>
    <col min="8536" max="8536" width="34.28515625" customWidth="1"/>
    <col min="8537" max="8537" width="13.42578125" customWidth="1"/>
    <col min="8538" max="8538" width="10.85546875" customWidth="1"/>
    <col min="8539" max="8539" width="8.42578125" customWidth="1"/>
    <col min="8540" max="8540" width="9.42578125" customWidth="1"/>
    <col min="8541" max="8541" width="8" customWidth="1"/>
    <col min="8542" max="8545" width="15.140625" customWidth="1"/>
    <col min="8546" max="8575" width="13.5703125" customWidth="1"/>
    <col min="8576" max="8576" width="15.140625" customWidth="1"/>
    <col min="8577" max="8577" width="13.5703125" customWidth="1"/>
    <col min="8578" max="8578" width="15.140625" customWidth="1"/>
    <col min="8579" max="8585" width="13.5703125" customWidth="1"/>
    <col min="8586" max="8592" width="15.140625" customWidth="1"/>
    <col min="8593" max="8593" width="13.5703125" customWidth="1"/>
    <col min="8594" max="8595" width="0" hidden="1" customWidth="1"/>
    <col min="8596" max="8597" width="13.5703125" customWidth="1"/>
    <col min="8598" max="8605" width="0" hidden="1" customWidth="1"/>
    <col min="8606" max="8609" width="15.140625" customWidth="1"/>
    <col min="8610" max="8610" width="15" customWidth="1"/>
    <col min="8611" max="8632" width="13.5703125" customWidth="1"/>
    <col min="8633" max="8633" width="13.42578125" bestFit="1" customWidth="1"/>
    <col min="8634" max="8634" width="14.7109375" bestFit="1" customWidth="1"/>
    <col min="8635" max="8640" width="15" customWidth="1"/>
    <col min="8641" max="8644" width="13.5703125" customWidth="1"/>
    <col min="8645" max="8647" width="13.85546875" bestFit="1" customWidth="1"/>
    <col min="8648" max="8698" width="13.5703125" customWidth="1"/>
    <col min="8699" max="8699" width="14.28515625" bestFit="1" customWidth="1"/>
    <col min="8700" max="8711" width="13.5703125" customWidth="1"/>
    <col min="8792" max="8792" width="34.28515625" customWidth="1"/>
    <col min="8793" max="8793" width="13.42578125" customWidth="1"/>
    <col min="8794" max="8794" width="10.85546875" customWidth="1"/>
    <col min="8795" max="8795" width="8.42578125" customWidth="1"/>
    <col min="8796" max="8796" width="9.42578125" customWidth="1"/>
    <col min="8797" max="8797" width="8" customWidth="1"/>
    <col min="8798" max="8801" width="15.140625" customWidth="1"/>
    <col min="8802" max="8831" width="13.5703125" customWidth="1"/>
    <col min="8832" max="8832" width="15.140625" customWidth="1"/>
    <col min="8833" max="8833" width="13.5703125" customWidth="1"/>
    <col min="8834" max="8834" width="15.140625" customWidth="1"/>
    <col min="8835" max="8841" width="13.5703125" customWidth="1"/>
    <col min="8842" max="8848" width="15.140625" customWidth="1"/>
    <col min="8849" max="8849" width="13.5703125" customWidth="1"/>
    <col min="8850" max="8851" width="0" hidden="1" customWidth="1"/>
    <col min="8852" max="8853" width="13.5703125" customWidth="1"/>
    <col min="8854" max="8861" width="0" hidden="1" customWidth="1"/>
    <col min="8862" max="8865" width="15.140625" customWidth="1"/>
    <col min="8866" max="8866" width="15" customWidth="1"/>
    <col min="8867" max="8888" width="13.5703125" customWidth="1"/>
    <col min="8889" max="8889" width="13.42578125" bestFit="1" customWidth="1"/>
    <col min="8890" max="8890" width="14.7109375" bestFit="1" customWidth="1"/>
    <col min="8891" max="8896" width="15" customWidth="1"/>
    <col min="8897" max="8900" width="13.5703125" customWidth="1"/>
    <col min="8901" max="8903" width="13.85546875" bestFit="1" customWidth="1"/>
    <col min="8904" max="8954" width="13.5703125" customWidth="1"/>
    <col min="8955" max="8955" width="14.28515625" bestFit="1" customWidth="1"/>
    <col min="8956" max="8967" width="13.5703125" customWidth="1"/>
    <col min="9048" max="9048" width="34.28515625" customWidth="1"/>
    <col min="9049" max="9049" width="13.42578125" customWidth="1"/>
    <col min="9050" max="9050" width="10.85546875" customWidth="1"/>
    <col min="9051" max="9051" width="8.42578125" customWidth="1"/>
    <col min="9052" max="9052" width="9.42578125" customWidth="1"/>
    <col min="9053" max="9053" width="8" customWidth="1"/>
    <col min="9054" max="9057" width="15.140625" customWidth="1"/>
    <col min="9058" max="9087" width="13.5703125" customWidth="1"/>
    <col min="9088" max="9088" width="15.140625" customWidth="1"/>
    <col min="9089" max="9089" width="13.5703125" customWidth="1"/>
    <col min="9090" max="9090" width="15.140625" customWidth="1"/>
    <col min="9091" max="9097" width="13.5703125" customWidth="1"/>
    <col min="9098" max="9104" width="15.140625" customWidth="1"/>
    <col min="9105" max="9105" width="13.5703125" customWidth="1"/>
    <col min="9106" max="9107" width="0" hidden="1" customWidth="1"/>
    <col min="9108" max="9109" width="13.5703125" customWidth="1"/>
    <col min="9110" max="9117" width="0" hidden="1" customWidth="1"/>
    <col min="9118" max="9121" width="15.140625" customWidth="1"/>
    <col min="9122" max="9122" width="15" customWidth="1"/>
    <col min="9123" max="9144" width="13.5703125" customWidth="1"/>
    <col min="9145" max="9145" width="13.42578125" bestFit="1" customWidth="1"/>
    <col min="9146" max="9146" width="14.7109375" bestFit="1" customWidth="1"/>
    <col min="9147" max="9152" width="15" customWidth="1"/>
    <col min="9153" max="9156" width="13.5703125" customWidth="1"/>
    <col min="9157" max="9159" width="13.85546875" bestFit="1" customWidth="1"/>
    <col min="9160" max="9210" width="13.5703125" customWidth="1"/>
    <col min="9211" max="9211" width="14.28515625" bestFit="1" customWidth="1"/>
    <col min="9212" max="9223" width="13.5703125" customWidth="1"/>
    <col min="9304" max="9304" width="34.28515625" customWidth="1"/>
    <col min="9305" max="9305" width="13.42578125" customWidth="1"/>
    <col min="9306" max="9306" width="10.85546875" customWidth="1"/>
    <col min="9307" max="9307" width="8.42578125" customWidth="1"/>
    <col min="9308" max="9308" width="9.42578125" customWidth="1"/>
    <col min="9309" max="9309" width="8" customWidth="1"/>
    <col min="9310" max="9313" width="15.140625" customWidth="1"/>
    <col min="9314" max="9343" width="13.5703125" customWidth="1"/>
    <col min="9344" max="9344" width="15.140625" customWidth="1"/>
    <col min="9345" max="9345" width="13.5703125" customWidth="1"/>
    <col min="9346" max="9346" width="15.140625" customWidth="1"/>
    <col min="9347" max="9353" width="13.5703125" customWidth="1"/>
    <col min="9354" max="9360" width="15.140625" customWidth="1"/>
    <col min="9361" max="9361" width="13.5703125" customWidth="1"/>
    <col min="9362" max="9363" width="0" hidden="1" customWidth="1"/>
    <col min="9364" max="9365" width="13.5703125" customWidth="1"/>
    <col min="9366" max="9373" width="0" hidden="1" customWidth="1"/>
    <col min="9374" max="9377" width="15.140625" customWidth="1"/>
    <col min="9378" max="9378" width="15" customWidth="1"/>
    <col min="9379" max="9400" width="13.5703125" customWidth="1"/>
    <col min="9401" max="9401" width="13.42578125" bestFit="1" customWidth="1"/>
    <col min="9402" max="9402" width="14.7109375" bestFit="1" customWidth="1"/>
    <col min="9403" max="9408" width="15" customWidth="1"/>
    <col min="9409" max="9412" width="13.5703125" customWidth="1"/>
    <col min="9413" max="9415" width="13.85546875" bestFit="1" customWidth="1"/>
    <col min="9416" max="9466" width="13.5703125" customWidth="1"/>
    <col min="9467" max="9467" width="14.28515625" bestFit="1" customWidth="1"/>
    <col min="9468" max="9479" width="13.5703125" customWidth="1"/>
    <col min="9560" max="9560" width="34.28515625" customWidth="1"/>
    <col min="9561" max="9561" width="13.42578125" customWidth="1"/>
    <col min="9562" max="9562" width="10.85546875" customWidth="1"/>
    <col min="9563" max="9563" width="8.42578125" customWidth="1"/>
    <col min="9564" max="9564" width="9.42578125" customWidth="1"/>
    <col min="9565" max="9565" width="8" customWidth="1"/>
    <col min="9566" max="9569" width="15.140625" customWidth="1"/>
    <col min="9570" max="9599" width="13.5703125" customWidth="1"/>
    <col min="9600" max="9600" width="15.140625" customWidth="1"/>
    <col min="9601" max="9601" width="13.5703125" customWidth="1"/>
    <col min="9602" max="9602" width="15.140625" customWidth="1"/>
    <col min="9603" max="9609" width="13.5703125" customWidth="1"/>
    <col min="9610" max="9616" width="15.140625" customWidth="1"/>
    <col min="9617" max="9617" width="13.5703125" customWidth="1"/>
    <col min="9618" max="9619" width="0" hidden="1" customWidth="1"/>
    <col min="9620" max="9621" width="13.5703125" customWidth="1"/>
    <col min="9622" max="9629" width="0" hidden="1" customWidth="1"/>
    <col min="9630" max="9633" width="15.140625" customWidth="1"/>
    <col min="9634" max="9634" width="15" customWidth="1"/>
    <col min="9635" max="9656" width="13.5703125" customWidth="1"/>
    <col min="9657" max="9657" width="13.42578125" bestFit="1" customWidth="1"/>
    <col min="9658" max="9658" width="14.7109375" bestFit="1" customWidth="1"/>
    <col min="9659" max="9664" width="15" customWidth="1"/>
    <col min="9665" max="9668" width="13.5703125" customWidth="1"/>
    <col min="9669" max="9671" width="13.85546875" bestFit="1" customWidth="1"/>
    <col min="9672" max="9722" width="13.5703125" customWidth="1"/>
    <col min="9723" max="9723" width="14.28515625" bestFit="1" customWidth="1"/>
    <col min="9724" max="9735" width="13.5703125" customWidth="1"/>
    <col min="9816" max="9816" width="34.28515625" customWidth="1"/>
    <col min="9817" max="9817" width="13.42578125" customWidth="1"/>
    <col min="9818" max="9818" width="10.85546875" customWidth="1"/>
    <col min="9819" max="9819" width="8.42578125" customWidth="1"/>
    <col min="9820" max="9820" width="9.42578125" customWidth="1"/>
    <col min="9821" max="9821" width="8" customWidth="1"/>
    <col min="9822" max="9825" width="15.140625" customWidth="1"/>
    <col min="9826" max="9855" width="13.5703125" customWidth="1"/>
    <col min="9856" max="9856" width="15.140625" customWidth="1"/>
    <col min="9857" max="9857" width="13.5703125" customWidth="1"/>
    <col min="9858" max="9858" width="15.140625" customWidth="1"/>
    <col min="9859" max="9865" width="13.5703125" customWidth="1"/>
    <col min="9866" max="9872" width="15.140625" customWidth="1"/>
    <col min="9873" max="9873" width="13.5703125" customWidth="1"/>
    <col min="9874" max="9875" width="0" hidden="1" customWidth="1"/>
    <col min="9876" max="9877" width="13.5703125" customWidth="1"/>
    <col min="9878" max="9885" width="0" hidden="1" customWidth="1"/>
    <col min="9886" max="9889" width="15.140625" customWidth="1"/>
    <col min="9890" max="9890" width="15" customWidth="1"/>
    <col min="9891" max="9912" width="13.5703125" customWidth="1"/>
    <col min="9913" max="9913" width="13.42578125" bestFit="1" customWidth="1"/>
    <col min="9914" max="9914" width="14.7109375" bestFit="1" customWidth="1"/>
    <col min="9915" max="9920" width="15" customWidth="1"/>
    <col min="9921" max="9924" width="13.5703125" customWidth="1"/>
    <col min="9925" max="9927" width="13.85546875" bestFit="1" customWidth="1"/>
    <col min="9928" max="9978" width="13.5703125" customWidth="1"/>
    <col min="9979" max="9979" width="14.28515625" bestFit="1" customWidth="1"/>
    <col min="9980" max="9991" width="13.5703125" customWidth="1"/>
    <col min="10072" max="10072" width="34.28515625" customWidth="1"/>
    <col min="10073" max="10073" width="13.42578125" customWidth="1"/>
    <col min="10074" max="10074" width="10.85546875" customWidth="1"/>
    <col min="10075" max="10075" width="8.42578125" customWidth="1"/>
    <col min="10076" max="10076" width="9.42578125" customWidth="1"/>
    <col min="10077" max="10077" width="8" customWidth="1"/>
    <col min="10078" max="10081" width="15.140625" customWidth="1"/>
    <col min="10082" max="10111" width="13.5703125" customWidth="1"/>
    <col min="10112" max="10112" width="15.140625" customWidth="1"/>
    <col min="10113" max="10113" width="13.5703125" customWidth="1"/>
    <col min="10114" max="10114" width="15.140625" customWidth="1"/>
    <col min="10115" max="10121" width="13.5703125" customWidth="1"/>
    <col min="10122" max="10128" width="15.140625" customWidth="1"/>
    <col min="10129" max="10129" width="13.5703125" customWidth="1"/>
    <col min="10130" max="10131" width="0" hidden="1" customWidth="1"/>
    <col min="10132" max="10133" width="13.5703125" customWidth="1"/>
    <col min="10134" max="10141" width="0" hidden="1" customWidth="1"/>
    <col min="10142" max="10145" width="15.140625" customWidth="1"/>
    <col min="10146" max="10146" width="15" customWidth="1"/>
    <col min="10147" max="10168" width="13.5703125" customWidth="1"/>
    <col min="10169" max="10169" width="13.42578125" bestFit="1" customWidth="1"/>
    <col min="10170" max="10170" width="14.7109375" bestFit="1" customWidth="1"/>
    <col min="10171" max="10176" width="15" customWidth="1"/>
    <col min="10177" max="10180" width="13.5703125" customWidth="1"/>
    <col min="10181" max="10183" width="13.85546875" bestFit="1" customWidth="1"/>
    <col min="10184" max="10234" width="13.5703125" customWidth="1"/>
    <col min="10235" max="10235" width="14.28515625" bestFit="1" customWidth="1"/>
    <col min="10236" max="10247" width="13.5703125" customWidth="1"/>
    <col min="10328" max="10328" width="34.28515625" customWidth="1"/>
    <col min="10329" max="10329" width="13.42578125" customWidth="1"/>
    <col min="10330" max="10330" width="10.85546875" customWidth="1"/>
    <col min="10331" max="10331" width="8.42578125" customWidth="1"/>
    <col min="10332" max="10332" width="9.42578125" customWidth="1"/>
    <col min="10333" max="10333" width="8" customWidth="1"/>
    <col min="10334" max="10337" width="15.140625" customWidth="1"/>
    <col min="10338" max="10367" width="13.5703125" customWidth="1"/>
    <col min="10368" max="10368" width="15.140625" customWidth="1"/>
    <col min="10369" max="10369" width="13.5703125" customWidth="1"/>
    <col min="10370" max="10370" width="15.140625" customWidth="1"/>
    <col min="10371" max="10377" width="13.5703125" customWidth="1"/>
    <col min="10378" max="10384" width="15.140625" customWidth="1"/>
    <col min="10385" max="10385" width="13.5703125" customWidth="1"/>
    <col min="10386" max="10387" width="0" hidden="1" customWidth="1"/>
    <col min="10388" max="10389" width="13.5703125" customWidth="1"/>
    <col min="10390" max="10397" width="0" hidden="1" customWidth="1"/>
    <col min="10398" max="10401" width="15.140625" customWidth="1"/>
    <col min="10402" max="10402" width="15" customWidth="1"/>
    <col min="10403" max="10424" width="13.5703125" customWidth="1"/>
    <col min="10425" max="10425" width="13.42578125" bestFit="1" customWidth="1"/>
    <col min="10426" max="10426" width="14.7109375" bestFit="1" customWidth="1"/>
    <col min="10427" max="10432" width="15" customWidth="1"/>
    <col min="10433" max="10436" width="13.5703125" customWidth="1"/>
    <col min="10437" max="10439" width="13.85546875" bestFit="1" customWidth="1"/>
    <col min="10440" max="10490" width="13.5703125" customWidth="1"/>
    <col min="10491" max="10491" width="14.28515625" bestFit="1" customWidth="1"/>
    <col min="10492" max="10503" width="13.5703125" customWidth="1"/>
    <col min="10584" max="10584" width="34.28515625" customWidth="1"/>
    <col min="10585" max="10585" width="13.42578125" customWidth="1"/>
    <col min="10586" max="10586" width="10.85546875" customWidth="1"/>
    <col min="10587" max="10587" width="8.42578125" customWidth="1"/>
    <col min="10588" max="10588" width="9.42578125" customWidth="1"/>
    <col min="10589" max="10589" width="8" customWidth="1"/>
    <col min="10590" max="10593" width="15.140625" customWidth="1"/>
    <col min="10594" max="10623" width="13.5703125" customWidth="1"/>
    <col min="10624" max="10624" width="15.140625" customWidth="1"/>
    <col min="10625" max="10625" width="13.5703125" customWidth="1"/>
    <col min="10626" max="10626" width="15.140625" customWidth="1"/>
    <col min="10627" max="10633" width="13.5703125" customWidth="1"/>
    <col min="10634" max="10640" width="15.140625" customWidth="1"/>
    <col min="10641" max="10641" width="13.5703125" customWidth="1"/>
    <col min="10642" max="10643" width="0" hidden="1" customWidth="1"/>
    <col min="10644" max="10645" width="13.5703125" customWidth="1"/>
    <col min="10646" max="10653" width="0" hidden="1" customWidth="1"/>
    <col min="10654" max="10657" width="15.140625" customWidth="1"/>
    <col min="10658" max="10658" width="15" customWidth="1"/>
    <col min="10659" max="10680" width="13.5703125" customWidth="1"/>
    <col min="10681" max="10681" width="13.42578125" bestFit="1" customWidth="1"/>
    <col min="10682" max="10682" width="14.7109375" bestFit="1" customWidth="1"/>
    <col min="10683" max="10688" width="15" customWidth="1"/>
    <col min="10689" max="10692" width="13.5703125" customWidth="1"/>
    <col min="10693" max="10695" width="13.85546875" bestFit="1" customWidth="1"/>
    <col min="10696" max="10746" width="13.5703125" customWidth="1"/>
    <col min="10747" max="10747" width="14.28515625" bestFit="1" customWidth="1"/>
    <col min="10748" max="10759" width="13.5703125" customWidth="1"/>
    <col min="10840" max="10840" width="34.28515625" customWidth="1"/>
    <col min="10841" max="10841" width="13.42578125" customWidth="1"/>
    <col min="10842" max="10842" width="10.85546875" customWidth="1"/>
    <col min="10843" max="10843" width="8.42578125" customWidth="1"/>
    <col min="10844" max="10844" width="9.42578125" customWidth="1"/>
    <col min="10845" max="10845" width="8" customWidth="1"/>
    <col min="10846" max="10849" width="15.140625" customWidth="1"/>
    <col min="10850" max="10879" width="13.5703125" customWidth="1"/>
    <col min="10880" max="10880" width="15.140625" customWidth="1"/>
    <col min="10881" max="10881" width="13.5703125" customWidth="1"/>
    <col min="10882" max="10882" width="15.140625" customWidth="1"/>
    <col min="10883" max="10889" width="13.5703125" customWidth="1"/>
    <col min="10890" max="10896" width="15.140625" customWidth="1"/>
    <col min="10897" max="10897" width="13.5703125" customWidth="1"/>
    <col min="10898" max="10899" width="0" hidden="1" customWidth="1"/>
    <col min="10900" max="10901" width="13.5703125" customWidth="1"/>
    <col min="10902" max="10909" width="0" hidden="1" customWidth="1"/>
    <col min="10910" max="10913" width="15.140625" customWidth="1"/>
    <col min="10914" max="10914" width="15" customWidth="1"/>
    <col min="10915" max="10936" width="13.5703125" customWidth="1"/>
    <col min="10937" max="10937" width="13.42578125" bestFit="1" customWidth="1"/>
    <col min="10938" max="10938" width="14.7109375" bestFit="1" customWidth="1"/>
    <col min="10939" max="10944" width="15" customWidth="1"/>
    <col min="10945" max="10948" width="13.5703125" customWidth="1"/>
    <col min="10949" max="10951" width="13.85546875" bestFit="1" customWidth="1"/>
    <col min="10952" max="11002" width="13.5703125" customWidth="1"/>
    <col min="11003" max="11003" width="14.28515625" bestFit="1" customWidth="1"/>
    <col min="11004" max="11015" width="13.5703125" customWidth="1"/>
    <col min="11096" max="11096" width="34.28515625" customWidth="1"/>
    <col min="11097" max="11097" width="13.42578125" customWidth="1"/>
    <col min="11098" max="11098" width="10.85546875" customWidth="1"/>
    <col min="11099" max="11099" width="8.42578125" customWidth="1"/>
    <col min="11100" max="11100" width="9.42578125" customWidth="1"/>
    <col min="11101" max="11101" width="8" customWidth="1"/>
    <col min="11102" max="11105" width="15.140625" customWidth="1"/>
    <col min="11106" max="11135" width="13.5703125" customWidth="1"/>
    <col min="11136" max="11136" width="15.140625" customWidth="1"/>
    <col min="11137" max="11137" width="13.5703125" customWidth="1"/>
    <col min="11138" max="11138" width="15.140625" customWidth="1"/>
    <col min="11139" max="11145" width="13.5703125" customWidth="1"/>
    <col min="11146" max="11152" width="15.140625" customWidth="1"/>
    <col min="11153" max="11153" width="13.5703125" customWidth="1"/>
    <col min="11154" max="11155" width="0" hidden="1" customWidth="1"/>
    <col min="11156" max="11157" width="13.5703125" customWidth="1"/>
    <col min="11158" max="11165" width="0" hidden="1" customWidth="1"/>
    <col min="11166" max="11169" width="15.140625" customWidth="1"/>
    <col min="11170" max="11170" width="15" customWidth="1"/>
    <col min="11171" max="11192" width="13.5703125" customWidth="1"/>
    <col min="11193" max="11193" width="13.42578125" bestFit="1" customWidth="1"/>
    <col min="11194" max="11194" width="14.7109375" bestFit="1" customWidth="1"/>
    <col min="11195" max="11200" width="15" customWidth="1"/>
    <col min="11201" max="11204" width="13.5703125" customWidth="1"/>
    <col min="11205" max="11207" width="13.85546875" bestFit="1" customWidth="1"/>
    <col min="11208" max="11258" width="13.5703125" customWidth="1"/>
    <col min="11259" max="11259" width="14.28515625" bestFit="1" customWidth="1"/>
    <col min="11260" max="11271" width="13.5703125" customWidth="1"/>
    <col min="11352" max="11352" width="34.28515625" customWidth="1"/>
    <col min="11353" max="11353" width="13.42578125" customWidth="1"/>
    <col min="11354" max="11354" width="10.85546875" customWidth="1"/>
    <col min="11355" max="11355" width="8.42578125" customWidth="1"/>
    <col min="11356" max="11356" width="9.42578125" customWidth="1"/>
    <col min="11357" max="11357" width="8" customWidth="1"/>
    <col min="11358" max="11361" width="15.140625" customWidth="1"/>
    <col min="11362" max="11391" width="13.5703125" customWidth="1"/>
    <col min="11392" max="11392" width="15.140625" customWidth="1"/>
    <col min="11393" max="11393" width="13.5703125" customWidth="1"/>
    <col min="11394" max="11394" width="15.140625" customWidth="1"/>
    <col min="11395" max="11401" width="13.5703125" customWidth="1"/>
    <col min="11402" max="11408" width="15.140625" customWidth="1"/>
    <col min="11409" max="11409" width="13.5703125" customWidth="1"/>
    <col min="11410" max="11411" width="0" hidden="1" customWidth="1"/>
    <col min="11412" max="11413" width="13.5703125" customWidth="1"/>
    <col min="11414" max="11421" width="0" hidden="1" customWidth="1"/>
    <col min="11422" max="11425" width="15.140625" customWidth="1"/>
    <col min="11426" max="11426" width="15" customWidth="1"/>
    <col min="11427" max="11448" width="13.5703125" customWidth="1"/>
    <col min="11449" max="11449" width="13.42578125" bestFit="1" customWidth="1"/>
    <col min="11450" max="11450" width="14.7109375" bestFit="1" customWidth="1"/>
    <col min="11451" max="11456" width="15" customWidth="1"/>
    <col min="11457" max="11460" width="13.5703125" customWidth="1"/>
    <col min="11461" max="11463" width="13.85546875" bestFit="1" customWidth="1"/>
    <col min="11464" max="11514" width="13.5703125" customWidth="1"/>
    <col min="11515" max="11515" width="14.28515625" bestFit="1" customWidth="1"/>
    <col min="11516" max="11527" width="13.5703125" customWidth="1"/>
    <col min="11608" max="11608" width="34.28515625" customWidth="1"/>
    <col min="11609" max="11609" width="13.42578125" customWidth="1"/>
    <col min="11610" max="11610" width="10.85546875" customWidth="1"/>
    <col min="11611" max="11611" width="8.42578125" customWidth="1"/>
    <col min="11612" max="11612" width="9.42578125" customWidth="1"/>
    <col min="11613" max="11613" width="8" customWidth="1"/>
    <col min="11614" max="11617" width="15.140625" customWidth="1"/>
    <col min="11618" max="11647" width="13.5703125" customWidth="1"/>
    <col min="11648" max="11648" width="15.140625" customWidth="1"/>
    <col min="11649" max="11649" width="13.5703125" customWidth="1"/>
    <col min="11650" max="11650" width="15.140625" customWidth="1"/>
    <col min="11651" max="11657" width="13.5703125" customWidth="1"/>
    <col min="11658" max="11664" width="15.140625" customWidth="1"/>
    <col min="11665" max="11665" width="13.5703125" customWidth="1"/>
    <col min="11666" max="11667" width="0" hidden="1" customWidth="1"/>
    <col min="11668" max="11669" width="13.5703125" customWidth="1"/>
    <col min="11670" max="11677" width="0" hidden="1" customWidth="1"/>
    <col min="11678" max="11681" width="15.140625" customWidth="1"/>
    <col min="11682" max="11682" width="15" customWidth="1"/>
    <col min="11683" max="11704" width="13.5703125" customWidth="1"/>
    <col min="11705" max="11705" width="13.42578125" bestFit="1" customWidth="1"/>
    <col min="11706" max="11706" width="14.7109375" bestFit="1" customWidth="1"/>
    <col min="11707" max="11712" width="15" customWidth="1"/>
    <col min="11713" max="11716" width="13.5703125" customWidth="1"/>
    <col min="11717" max="11719" width="13.85546875" bestFit="1" customWidth="1"/>
    <col min="11720" max="11770" width="13.5703125" customWidth="1"/>
    <col min="11771" max="11771" width="14.28515625" bestFit="1" customWidth="1"/>
    <col min="11772" max="11783" width="13.5703125" customWidth="1"/>
    <col min="11864" max="11864" width="34.28515625" customWidth="1"/>
    <col min="11865" max="11865" width="13.42578125" customWidth="1"/>
    <col min="11866" max="11866" width="10.85546875" customWidth="1"/>
    <col min="11867" max="11867" width="8.42578125" customWidth="1"/>
    <col min="11868" max="11868" width="9.42578125" customWidth="1"/>
    <col min="11869" max="11869" width="8" customWidth="1"/>
    <col min="11870" max="11873" width="15.140625" customWidth="1"/>
    <col min="11874" max="11903" width="13.5703125" customWidth="1"/>
    <col min="11904" max="11904" width="15.140625" customWidth="1"/>
    <col min="11905" max="11905" width="13.5703125" customWidth="1"/>
    <col min="11906" max="11906" width="15.140625" customWidth="1"/>
    <col min="11907" max="11913" width="13.5703125" customWidth="1"/>
    <col min="11914" max="11920" width="15.140625" customWidth="1"/>
    <col min="11921" max="11921" width="13.5703125" customWidth="1"/>
    <col min="11922" max="11923" width="0" hidden="1" customWidth="1"/>
    <col min="11924" max="11925" width="13.5703125" customWidth="1"/>
    <col min="11926" max="11933" width="0" hidden="1" customWidth="1"/>
    <col min="11934" max="11937" width="15.140625" customWidth="1"/>
    <col min="11938" max="11938" width="15" customWidth="1"/>
    <col min="11939" max="11960" width="13.5703125" customWidth="1"/>
    <col min="11961" max="11961" width="13.42578125" bestFit="1" customWidth="1"/>
    <col min="11962" max="11962" width="14.7109375" bestFit="1" customWidth="1"/>
    <col min="11963" max="11968" width="15" customWidth="1"/>
    <col min="11969" max="11972" width="13.5703125" customWidth="1"/>
    <col min="11973" max="11975" width="13.85546875" bestFit="1" customWidth="1"/>
    <col min="11976" max="12026" width="13.5703125" customWidth="1"/>
    <col min="12027" max="12027" width="14.28515625" bestFit="1" customWidth="1"/>
    <col min="12028" max="12039" width="13.5703125" customWidth="1"/>
    <col min="12120" max="12120" width="34.28515625" customWidth="1"/>
    <col min="12121" max="12121" width="13.42578125" customWidth="1"/>
    <col min="12122" max="12122" width="10.85546875" customWidth="1"/>
    <col min="12123" max="12123" width="8.42578125" customWidth="1"/>
    <col min="12124" max="12124" width="9.42578125" customWidth="1"/>
    <col min="12125" max="12125" width="8" customWidth="1"/>
    <col min="12126" max="12129" width="15.140625" customWidth="1"/>
    <col min="12130" max="12159" width="13.5703125" customWidth="1"/>
    <col min="12160" max="12160" width="15.140625" customWidth="1"/>
    <col min="12161" max="12161" width="13.5703125" customWidth="1"/>
    <col min="12162" max="12162" width="15.140625" customWidth="1"/>
    <col min="12163" max="12169" width="13.5703125" customWidth="1"/>
    <col min="12170" max="12176" width="15.140625" customWidth="1"/>
    <col min="12177" max="12177" width="13.5703125" customWidth="1"/>
    <col min="12178" max="12179" width="0" hidden="1" customWidth="1"/>
    <col min="12180" max="12181" width="13.5703125" customWidth="1"/>
    <col min="12182" max="12189" width="0" hidden="1" customWidth="1"/>
    <col min="12190" max="12193" width="15.140625" customWidth="1"/>
    <col min="12194" max="12194" width="15" customWidth="1"/>
    <col min="12195" max="12216" width="13.5703125" customWidth="1"/>
    <col min="12217" max="12217" width="13.42578125" bestFit="1" customWidth="1"/>
    <col min="12218" max="12218" width="14.7109375" bestFit="1" customWidth="1"/>
    <col min="12219" max="12224" width="15" customWidth="1"/>
    <col min="12225" max="12228" width="13.5703125" customWidth="1"/>
    <col min="12229" max="12231" width="13.85546875" bestFit="1" customWidth="1"/>
    <col min="12232" max="12282" width="13.5703125" customWidth="1"/>
    <col min="12283" max="12283" width="14.28515625" bestFit="1" customWidth="1"/>
    <col min="12284" max="12295" width="13.5703125" customWidth="1"/>
    <col min="12376" max="12376" width="34.28515625" customWidth="1"/>
    <col min="12377" max="12377" width="13.42578125" customWidth="1"/>
    <col min="12378" max="12378" width="10.85546875" customWidth="1"/>
    <col min="12379" max="12379" width="8.42578125" customWidth="1"/>
    <col min="12380" max="12380" width="9.42578125" customWidth="1"/>
    <col min="12381" max="12381" width="8" customWidth="1"/>
    <col min="12382" max="12385" width="15.140625" customWidth="1"/>
    <col min="12386" max="12415" width="13.5703125" customWidth="1"/>
    <col min="12416" max="12416" width="15.140625" customWidth="1"/>
    <col min="12417" max="12417" width="13.5703125" customWidth="1"/>
    <col min="12418" max="12418" width="15.140625" customWidth="1"/>
    <col min="12419" max="12425" width="13.5703125" customWidth="1"/>
    <col min="12426" max="12432" width="15.140625" customWidth="1"/>
    <col min="12433" max="12433" width="13.5703125" customWidth="1"/>
    <col min="12434" max="12435" width="0" hidden="1" customWidth="1"/>
    <col min="12436" max="12437" width="13.5703125" customWidth="1"/>
    <col min="12438" max="12445" width="0" hidden="1" customWidth="1"/>
    <col min="12446" max="12449" width="15.140625" customWidth="1"/>
    <col min="12450" max="12450" width="15" customWidth="1"/>
    <col min="12451" max="12472" width="13.5703125" customWidth="1"/>
    <col min="12473" max="12473" width="13.42578125" bestFit="1" customWidth="1"/>
    <col min="12474" max="12474" width="14.7109375" bestFit="1" customWidth="1"/>
    <col min="12475" max="12480" width="15" customWidth="1"/>
    <col min="12481" max="12484" width="13.5703125" customWidth="1"/>
    <col min="12485" max="12487" width="13.85546875" bestFit="1" customWidth="1"/>
    <col min="12488" max="12538" width="13.5703125" customWidth="1"/>
    <col min="12539" max="12539" width="14.28515625" bestFit="1" customWidth="1"/>
    <col min="12540" max="12551" width="13.5703125" customWidth="1"/>
    <col min="12632" max="12632" width="34.28515625" customWidth="1"/>
    <col min="12633" max="12633" width="13.42578125" customWidth="1"/>
    <col min="12634" max="12634" width="10.85546875" customWidth="1"/>
    <col min="12635" max="12635" width="8.42578125" customWidth="1"/>
    <col min="12636" max="12636" width="9.42578125" customWidth="1"/>
    <col min="12637" max="12637" width="8" customWidth="1"/>
    <col min="12638" max="12641" width="15.140625" customWidth="1"/>
    <col min="12642" max="12671" width="13.5703125" customWidth="1"/>
    <col min="12672" max="12672" width="15.140625" customWidth="1"/>
    <col min="12673" max="12673" width="13.5703125" customWidth="1"/>
    <col min="12674" max="12674" width="15.140625" customWidth="1"/>
    <col min="12675" max="12681" width="13.5703125" customWidth="1"/>
    <col min="12682" max="12688" width="15.140625" customWidth="1"/>
    <col min="12689" max="12689" width="13.5703125" customWidth="1"/>
    <col min="12690" max="12691" width="0" hidden="1" customWidth="1"/>
    <col min="12692" max="12693" width="13.5703125" customWidth="1"/>
    <col min="12694" max="12701" width="0" hidden="1" customWidth="1"/>
    <col min="12702" max="12705" width="15.140625" customWidth="1"/>
    <col min="12706" max="12706" width="15" customWidth="1"/>
    <col min="12707" max="12728" width="13.5703125" customWidth="1"/>
    <col min="12729" max="12729" width="13.42578125" bestFit="1" customWidth="1"/>
    <col min="12730" max="12730" width="14.7109375" bestFit="1" customWidth="1"/>
    <col min="12731" max="12736" width="15" customWidth="1"/>
    <col min="12737" max="12740" width="13.5703125" customWidth="1"/>
    <col min="12741" max="12743" width="13.85546875" bestFit="1" customWidth="1"/>
    <col min="12744" max="12794" width="13.5703125" customWidth="1"/>
    <col min="12795" max="12795" width="14.28515625" bestFit="1" customWidth="1"/>
    <col min="12796" max="12807" width="13.5703125" customWidth="1"/>
    <col min="12888" max="12888" width="34.28515625" customWidth="1"/>
    <col min="12889" max="12889" width="13.42578125" customWidth="1"/>
    <col min="12890" max="12890" width="10.85546875" customWidth="1"/>
    <col min="12891" max="12891" width="8.42578125" customWidth="1"/>
    <col min="12892" max="12892" width="9.42578125" customWidth="1"/>
    <col min="12893" max="12893" width="8" customWidth="1"/>
    <col min="12894" max="12897" width="15.140625" customWidth="1"/>
    <col min="12898" max="12927" width="13.5703125" customWidth="1"/>
    <col min="12928" max="12928" width="15.140625" customWidth="1"/>
    <col min="12929" max="12929" width="13.5703125" customWidth="1"/>
    <col min="12930" max="12930" width="15.140625" customWidth="1"/>
    <col min="12931" max="12937" width="13.5703125" customWidth="1"/>
    <col min="12938" max="12944" width="15.140625" customWidth="1"/>
    <col min="12945" max="12945" width="13.5703125" customWidth="1"/>
    <col min="12946" max="12947" width="0" hidden="1" customWidth="1"/>
    <col min="12948" max="12949" width="13.5703125" customWidth="1"/>
    <col min="12950" max="12957" width="0" hidden="1" customWidth="1"/>
    <col min="12958" max="12961" width="15.140625" customWidth="1"/>
    <col min="12962" max="12962" width="15" customWidth="1"/>
    <col min="12963" max="12984" width="13.5703125" customWidth="1"/>
    <col min="12985" max="12985" width="13.42578125" bestFit="1" customWidth="1"/>
    <col min="12986" max="12986" width="14.7109375" bestFit="1" customWidth="1"/>
    <col min="12987" max="12992" width="15" customWidth="1"/>
    <col min="12993" max="12996" width="13.5703125" customWidth="1"/>
    <col min="12997" max="12999" width="13.85546875" bestFit="1" customWidth="1"/>
    <col min="13000" max="13050" width="13.5703125" customWidth="1"/>
    <col min="13051" max="13051" width="14.28515625" bestFit="1" customWidth="1"/>
    <col min="13052" max="13063" width="13.5703125" customWidth="1"/>
    <col min="13144" max="13144" width="34.28515625" customWidth="1"/>
    <col min="13145" max="13145" width="13.42578125" customWidth="1"/>
    <col min="13146" max="13146" width="10.85546875" customWidth="1"/>
    <col min="13147" max="13147" width="8.42578125" customWidth="1"/>
    <col min="13148" max="13148" width="9.42578125" customWidth="1"/>
    <col min="13149" max="13149" width="8" customWidth="1"/>
    <col min="13150" max="13153" width="15.140625" customWidth="1"/>
    <col min="13154" max="13183" width="13.5703125" customWidth="1"/>
    <col min="13184" max="13184" width="15.140625" customWidth="1"/>
    <col min="13185" max="13185" width="13.5703125" customWidth="1"/>
    <col min="13186" max="13186" width="15.140625" customWidth="1"/>
    <col min="13187" max="13193" width="13.5703125" customWidth="1"/>
    <col min="13194" max="13200" width="15.140625" customWidth="1"/>
    <col min="13201" max="13201" width="13.5703125" customWidth="1"/>
    <col min="13202" max="13203" width="0" hidden="1" customWidth="1"/>
    <col min="13204" max="13205" width="13.5703125" customWidth="1"/>
    <col min="13206" max="13213" width="0" hidden="1" customWidth="1"/>
    <col min="13214" max="13217" width="15.140625" customWidth="1"/>
    <col min="13218" max="13218" width="15" customWidth="1"/>
    <col min="13219" max="13240" width="13.5703125" customWidth="1"/>
    <col min="13241" max="13241" width="13.42578125" bestFit="1" customWidth="1"/>
    <col min="13242" max="13242" width="14.7109375" bestFit="1" customWidth="1"/>
    <col min="13243" max="13248" width="15" customWidth="1"/>
    <col min="13249" max="13252" width="13.5703125" customWidth="1"/>
    <col min="13253" max="13255" width="13.85546875" bestFit="1" customWidth="1"/>
    <col min="13256" max="13306" width="13.5703125" customWidth="1"/>
    <col min="13307" max="13307" width="14.28515625" bestFit="1" customWidth="1"/>
    <col min="13308" max="13319" width="13.5703125" customWidth="1"/>
    <col min="13400" max="13400" width="34.28515625" customWidth="1"/>
    <col min="13401" max="13401" width="13.42578125" customWidth="1"/>
    <col min="13402" max="13402" width="10.85546875" customWidth="1"/>
    <col min="13403" max="13403" width="8.42578125" customWidth="1"/>
    <col min="13404" max="13404" width="9.42578125" customWidth="1"/>
    <col min="13405" max="13405" width="8" customWidth="1"/>
    <col min="13406" max="13409" width="15.140625" customWidth="1"/>
    <col min="13410" max="13439" width="13.5703125" customWidth="1"/>
    <col min="13440" max="13440" width="15.140625" customWidth="1"/>
    <col min="13441" max="13441" width="13.5703125" customWidth="1"/>
    <col min="13442" max="13442" width="15.140625" customWidth="1"/>
    <col min="13443" max="13449" width="13.5703125" customWidth="1"/>
    <col min="13450" max="13456" width="15.140625" customWidth="1"/>
    <col min="13457" max="13457" width="13.5703125" customWidth="1"/>
    <col min="13458" max="13459" width="0" hidden="1" customWidth="1"/>
    <col min="13460" max="13461" width="13.5703125" customWidth="1"/>
    <col min="13462" max="13469" width="0" hidden="1" customWidth="1"/>
    <col min="13470" max="13473" width="15.140625" customWidth="1"/>
    <col min="13474" max="13474" width="15" customWidth="1"/>
    <col min="13475" max="13496" width="13.5703125" customWidth="1"/>
    <col min="13497" max="13497" width="13.42578125" bestFit="1" customWidth="1"/>
    <col min="13498" max="13498" width="14.7109375" bestFit="1" customWidth="1"/>
    <col min="13499" max="13504" width="15" customWidth="1"/>
    <col min="13505" max="13508" width="13.5703125" customWidth="1"/>
    <col min="13509" max="13511" width="13.85546875" bestFit="1" customWidth="1"/>
    <col min="13512" max="13562" width="13.5703125" customWidth="1"/>
    <col min="13563" max="13563" width="14.28515625" bestFit="1" customWidth="1"/>
    <col min="13564" max="13575" width="13.5703125" customWidth="1"/>
    <col min="13656" max="13656" width="34.28515625" customWidth="1"/>
    <col min="13657" max="13657" width="13.42578125" customWidth="1"/>
    <col min="13658" max="13658" width="10.85546875" customWidth="1"/>
    <col min="13659" max="13659" width="8.42578125" customWidth="1"/>
    <col min="13660" max="13660" width="9.42578125" customWidth="1"/>
    <col min="13661" max="13661" width="8" customWidth="1"/>
    <col min="13662" max="13665" width="15.140625" customWidth="1"/>
    <col min="13666" max="13695" width="13.5703125" customWidth="1"/>
    <col min="13696" max="13696" width="15.140625" customWidth="1"/>
    <col min="13697" max="13697" width="13.5703125" customWidth="1"/>
    <col min="13698" max="13698" width="15.140625" customWidth="1"/>
    <col min="13699" max="13705" width="13.5703125" customWidth="1"/>
    <col min="13706" max="13712" width="15.140625" customWidth="1"/>
    <col min="13713" max="13713" width="13.5703125" customWidth="1"/>
    <col min="13714" max="13715" width="0" hidden="1" customWidth="1"/>
    <col min="13716" max="13717" width="13.5703125" customWidth="1"/>
    <col min="13718" max="13725" width="0" hidden="1" customWidth="1"/>
    <col min="13726" max="13729" width="15.140625" customWidth="1"/>
    <col min="13730" max="13730" width="15" customWidth="1"/>
    <col min="13731" max="13752" width="13.5703125" customWidth="1"/>
    <col min="13753" max="13753" width="13.42578125" bestFit="1" customWidth="1"/>
    <col min="13754" max="13754" width="14.7109375" bestFit="1" customWidth="1"/>
    <col min="13755" max="13760" width="15" customWidth="1"/>
    <col min="13761" max="13764" width="13.5703125" customWidth="1"/>
    <col min="13765" max="13767" width="13.85546875" bestFit="1" customWidth="1"/>
    <col min="13768" max="13818" width="13.5703125" customWidth="1"/>
    <col min="13819" max="13819" width="14.28515625" bestFit="1" customWidth="1"/>
    <col min="13820" max="13831" width="13.5703125" customWidth="1"/>
    <col min="13912" max="13912" width="34.28515625" customWidth="1"/>
    <col min="13913" max="13913" width="13.42578125" customWidth="1"/>
    <col min="13914" max="13914" width="10.85546875" customWidth="1"/>
    <col min="13915" max="13915" width="8.42578125" customWidth="1"/>
    <col min="13916" max="13916" width="9.42578125" customWidth="1"/>
    <col min="13917" max="13917" width="8" customWidth="1"/>
    <col min="13918" max="13921" width="15.140625" customWidth="1"/>
    <col min="13922" max="13951" width="13.5703125" customWidth="1"/>
    <col min="13952" max="13952" width="15.140625" customWidth="1"/>
    <col min="13953" max="13953" width="13.5703125" customWidth="1"/>
    <col min="13954" max="13954" width="15.140625" customWidth="1"/>
    <col min="13955" max="13961" width="13.5703125" customWidth="1"/>
    <col min="13962" max="13968" width="15.140625" customWidth="1"/>
    <col min="13969" max="13969" width="13.5703125" customWidth="1"/>
    <col min="13970" max="13971" width="0" hidden="1" customWidth="1"/>
    <col min="13972" max="13973" width="13.5703125" customWidth="1"/>
    <col min="13974" max="13981" width="0" hidden="1" customWidth="1"/>
    <col min="13982" max="13985" width="15.140625" customWidth="1"/>
    <col min="13986" max="13986" width="15" customWidth="1"/>
    <col min="13987" max="14008" width="13.5703125" customWidth="1"/>
    <col min="14009" max="14009" width="13.42578125" bestFit="1" customWidth="1"/>
    <col min="14010" max="14010" width="14.7109375" bestFit="1" customWidth="1"/>
    <col min="14011" max="14016" width="15" customWidth="1"/>
    <col min="14017" max="14020" width="13.5703125" customWidth="1"/>
    <col min="14021" max="14023" width="13.85546875" bestFit="1" customWidth="1"/>
    <col min="14024" max="14074" width="13.5703125" customWidth="1"/>
    <col min="14075" max="14075" width="14.28515625" bestFit="1" customWidth="1"/>
    <col min="14076" max="14087" width="13.5703125" customWidth="1"/>
    <col min="14168" max="14168" width="34.28515625" customWidth="1"/>
    <col min="14169" max="14169" width="13.42578125" customWidth="1"/>
    <col min="14170" max="14170" width="10.85546875" customWidth="1"/>
    <col min="14171" max="14171" width="8.42578125" customWidth="1"/>
    <col min="14172" max="14172" width="9.42578125" customWidth="1"/>
    <col min="14173" max="14173" width="8" customWidth="1"/>
    <col min="14174" max="14177" width="15.140625" customWidth="1"/>
    <col min="14178" max="14207" width="13.5703125" customWidth="1"/>
    <col min="14208" max="14208" width="15.140625" customWidth="1"/>
    <col min="14209" max="14209" width="13.5703125" customWidth="1"/>
    <col min="14210" max="14210" width="15.140625" customWidth="1"/>
    <col min="14211" max="14217" width="13.5703125" customWidth="1"/>
    <col min="14218" max="14224" width="15.140625" customWidth="1"/>
    <col min="14225" max="14225" width="13.5703125" customWidth="1"/>
    <col min="14226" max="14227" width="0" hidden="1" customWidth="1"/>
    <col min="14228" max="14229" width="13.5703125" customWidth="1"/>
    <col min="14230" max="14237" width="0" hidden="1" customWidth="1"/>
    <col min="14238" max="14241" width="15.140625" customWidth="1"/>
    <col min="14242" max="14242" width="15" customWidth="1"/>
    <col min="14243" max="14264" width="13.5703125" customWidth="1"/>
    <col min="14265" max="14265" width="13.42578125" bestFit="1" customWidth="1"/>
    <col min="14266" max="14266" width="14.7109375" bestFit="1" customWidth="1"/>
    <col min="14267" max="14272" width="15" customWidth="1"/>
    <col min="14273" max="14276" width="13.5703125" customWidth="1"/>
    <col min="14277" max="14279" width="13.85546875" bestFit="1" customWidth="1"/>
    <col min="14280" max="14330" width="13.5703125" customWidth="1"/>
    <col min="14331" max="14331" width="14.28515625" bestFit="1" customWidth="1"/>
    <col min="14332" max="14343" width="13.5703125" customWidth="1"/>
    <col min="14424" max="14424" width="34.28515625" customWidth="1"/>
    <col min="14425" max="14425" width="13.42578125" customWidth="1"/>
    <col min="14426" max="14426" width="10.85546875" customWidth="1"/>
    <col min="14427" max="14427" width="8.42578125" customWidth="1"/>
    <col min="14428" max="14428" width="9.42578125" customWidth="1"/>
    <col min="14429" max="14429" width="8" customWidth="1"/>
    <col min="14430" max="14433" width="15.140625" customWidth="1"/>
    <col min="14434" max="14463" width="13.5703125" customWidth="1"/>
    <col min="14464" max="14464" width="15.140625" customWidth="1"/>
    <col min="14465" max="14465" width="13.5703125" customWidth="1"/>
    <col min="14466" max="14466" width="15.140625" customWidth="1"/>
    <col min="14467" max="14473" width="13.5703125" customWidth="1"/>
    <col min="14474" max="14480" width="15.140625" customWidth="1"/>
    <col min="14481" max="14481" width="13.5703125" customWidth="1"/>
    <col min="14482" max="14483" width="0" hidden="1" customWidth="1"/>
    <col min="14484" max="14485" width="13.5703125" customWidth="1"/>
    <col min="14486" max="14493" width="0" hidden="1" customWidth="1"/>
    <col min="14494" max="14497" width="15.140625" customWidth="1"/>
    <col min="14498" max="14498" width="15" customWidth="1"/>
    <col min="14499" max="14520" width="13.5703125" customWidth="1"/>
    <col min="14521" max="14521" width="13.42578125" bestFit="1" customWidth="1"/>
    <col min="14522" max="14522" width="14.7109375" bestFit="1" customWidth="1"/>
    <col min="14523" max="14528" width="15" customWidth="1"/>
    <col min="14529" max="14532" width="13.5703125" customWidth="1"/>
    <col min="14533" max="14535" width="13.85546875" bestFit="1" customWidth="1"/>
    <col min="14536" max="14586" width="13.5703125" customWidth="1"/>
    <col min="14587" max="14587" width="14.28515625" bestFit="1" customWidth="1"/>
    <col min="14588" max="14599" width="13.5703125" customWidth="1"/>
    <col min="14680" max="14680" width="34.28515625" customWidth="1"/>
    <col min="14681" max="14681" width="13.42578125" customWidth="1"/>
    <col min="14682" max="14682" width="10.85546875" customWidth="1"/>
    <col min="14683" max="14683" width="8.42578125" customWidth="1"/>
    <col min="14684" max="14684" width="9.42578125" customWidth="1"/>
    <col min="14685" max="14685" width="8" customWidth="1"/>
    <col min="14686" max="14689" width="15.140625" customWidth="1"/>
    <col min="14690" max="14719" width="13.5703125" customWidth="1"/>
    <col min="14720" max="14720" width="15.140625" customWidth="1"/>
    <col min="14721" max="14721" width="13.5703125" customWidth="1"/>
    <col min="14722" max="14722" width="15.140625" customWidth="1"/>
    <col min="14723" max="14729" width="13.5703125" customWidth="1"/>
    <col min="14730" max="14736" width="15.140625" customWidth="1"/>
    <col min="14737" max="14737" width="13.5703125" customWidth="1"/>
    <col min="14738" max="14739" width="0" hidden="1" customWidth="1"/>
    <col min="14740" max="14741" width="13.5703125" customWidth="1"/>
    <col min="14742" max="14749" width="0" hidden="1" customWidth="1"/>
    <col min="14750" max="14753" width="15.140625" customWidth="1"/>
    <col min="14754" max="14754" width="15" customWidth="1"/>
    <col min="14755" max="14776" width="13.5703125" customWidth="1"/>
    <col min="14777" max="14777" width="13.42578125" bestFit="1" customWidth="1"/>
    <col min="14778" max="14778" width="14.7109375" bestFit="1" customWidth="1"/>
    <col min="14779" max="14784" width="15" customWidth="1"/>
    <col min="14785" max="14788" width="13.5703125" customWidth="1"/>
    <col min="14789" max="14791" width="13.85546875" bestFit="1" customWidth="1"/>
    <col min="14792" max="14842" width="13.5703125" customWidth="1"/>
    <col min="14843" max="14843" width="14.28515625" bestFit="1" customWidth="1"/>
    <col min="14844" max="14855" width="13.5703125" customWidth="1"/>
    <col min="14936" max="14936" width="34.28515625" customWidth="1"/>
    <col min="14937" max="14937" width="13.42578125" customWidth="1"/>
    <col min="14938" max="14938" width="10.85546875" customWidth="1"/>
    <col min="14939" max="14939" width="8.42578125" customWidth="1"/>
    <col min="14940" max="14940" width="9.42578125" customWidth="1"/>
    <col min="14941" max="14941" width="8" customWidth="1"/>
    <col min="14942" max="14945" width="15.140625" customWidth="1"/>
    <col min="14946" max="14975" width="13.5703125" customWidth="1"/>
    <col min="14976" max="14976" width="15.140625" customWidth="1"/>
    <col min="14977" max="14977" width="13.5703125" customWidth="1"/>
    <col min="14978" max="14978" width="15.140625" customWidth="1"/>
    <col min="14979" max="14985" width="13.5703125" customWidth="1"/>
    <col min="14986" max="14992" width="15.140625" customWidth="1"/>
    <col min="14993" max="14993" width="13.5703125" customWidth="1"/>
    <col min="14994" max="14995" width="0" hidden="1" customWidth="1"/>
    <col min="14996" max="14997" width="13.5703125" customWidth="1"/>
    <col min="14998" max="15005" width="0" hidden="1" customWidth="1"/>
    <col min="15006" max="15009" width="15.140625" customWidth="1"/>
    <col min="15010" max="15010" width="15" customWidth="1"/>
    <col min="15011" max="15032" width="13.5703125" customWidth="1"/>
    <col min="15033" max="15033" width="13.42578125" bestFit="1" customWidth="1"/>
    <col min="15034" max="15034" width="14.7109375" bestFit="1" customWidth="1"/>
    <col min="15035" max="15040" width="15" customWidth="1"/>
    <col min="15041" max="15044" width="13.5703125" customWidth="1"/>
    <col min="15045" max="15047" width="13.85546875" bestFit="1" customWidth="1"/>
    <col min="15048" max="15098" width="13.5703125" customWidth="1"/>
    <col min="15099" max="15099" width="14.28515625" bestFit="1" customWidth="1"/>
    <col min="15100" max="15111" width="13.5703125" customWidth="1"/>
    <col min="15192" max="15192" width="34.28515625" customWidth="1"/>
    <col min="15193" max="15193" width="13.42578125" customWidth="1"/>
    <col min="15194" max="15194" width="10.85546875" customWidth="1"/>
    <col min="15195" max="15195" width="8.42578125" customWidth="1"/>
    <col min="15196" max="15196" width="9.42578125" customWidth="1"/>
    <col min="15197" max="15197" width="8" customWidth="1"/>
    <col min="15198" max="15201" width="15.140625" customWidth="1"/>
    <col min="15202" max="15231" width="13.5703125" customWidth="1"/>
    <col min="15232" max="15232" width="15.140625" customWidth="1"/>
    <col min="15233" max="15233" width="13.5703125" customWidth="1"/>
    <col min="15234" max="15234" width="15.140625" customWidth="1"/>
    <col min="15235" max="15241" width="13.5703125" customWidth="1"/>
    <col min="15242" max="15248" width="15.140625" customWidth="1"/>
    <col min="15249" max="15249" width="13.5703125" customWidth="1"/>
    <col min="15250" max="15251" width="0" hidden="1" customWidth="1"/>
    <col min="15252" max="15253" width="13.5703125" customWidth="1"/>
    <col min="15254" max="15261" width="0" hidden="1" customWidth="1"/>
    <col min="15262" max="15265" width="15.140625" customWidth="1"/>
    <col min="15266" max="15266" width="15" customWidth="1"/>
    <col min="15267" max="15288" width="13.5703125" customWidth="1"/>
    <col min="15289" max="15289" width="13.42578125" bestFit="1" customWidth="1"/>
    <col min="15290" max="15290" width="14.7109375" bestFit="1" customWidth="1"/>
    <col min="15291" max="15296" width="15" customWidth="1"/>
    <col min="15297" max="15300" width="13.5703125" customWidth="1"/>
    <col min="15301" max="15303" width="13.85546875" bestFit="1" customWidth="1"/>
    <col min="15304" max="15354" width="13.5703125" customWidth="1"/>
    <col min="15355" max="15355" width="14.28515625" bestFit="1" customWidth="1"/>
    <col min="15356" max="15367" width="13.5703125" customWidth="1"/>
    <col min="15448" max="15448" width="34.28515625" customWidth="1"/>
    <col min="15449" max="15449" width="13.42578125" customWidth="1"/>
    <col min="15450" max="15450" width="10.85546875" customWidth="1"/>
    <col min="15451" max="15451" width="8.42578125" customWidth="1"/>
    <col min="15452" max="15452" width="9.42578125" customWidth="1"/>
    <col min="15453" max="15453" width="8" customWidth="1"/>
    <col min="15454" max="15457" width="15.140625" customWidth="1"/>
    <col min="15458" max="15487" width="13.5703125" customWidth="1"/>
    <col min="15488" max="15488" width="15.140625" customWidth="1"/>
    <col min="15489" max="15489" width="13.5703125" customWidth="1"/>
    <col min="15490" max="15490" width="15.140625" customWidth="1"/>
    <col min="15491" max="15497" width="13.5703125" customWidth="1"/>
    <col min="15498" max="15504" width="15.140625" customWidth="1"/>
    <col min="15505" max="15505" width="13.5703125" customWidth="1"/>
    <col min="15506" max="15507" width="0" hidden="1" customWidth="1"/>
    <col min="15508" max="15509" width="13.5703125" customWidth="1"/>
    <col min="15510" max="15517" width="0" hidden="1" customWidth="1"/>
    <col min="15518" max="15521" width="15.140625" customWidth="1"/>
    <col min="15522" max="15522" width="15" customWidth="1"/>
    <col min="15523" max="15544" width="13.5703125" customWidth="1"/>
    <col min="15545" max="15545" width="13.42578125" bestFit="1" customWidth="1"/>
    <col min="15546" max="15546" width="14.7109375" bestFit="1" customWidth="1"/>
    <col min="15547" max="15552" width="15" customWidth="1"/>
    <col min="15553" max="15556" width="13.5703125" customWidth="1"/>
    <col min="15557" max="15559" width="13.85546875" bestFit="1" customWidth="1"/>
    <col min="15560" max="15610" width="13.5703125" customWidth="1"/>
    <col min="15611" max="15611" width="14.28515625" bestFit="1" customWidth="1"/>
    <col min="15612" max="15623" width="13.5703125" customWidth="1"/>
    <col min="15704" max="15704" width="34.28515625" customWidth="1"/>
    <col min="15705" max="15705" width="13.42578125" customWidth="1"/>
    <col min="15706" max="15706" width="10.85546875" customWidth="1"/>
    <col min="15707" max="15707" width="8.42578125" customWidth="1"/>
    <col min="15708" max="15708" width="9.42578125" customWidth="1"/>
    <col min="15709" max="15709" width="8" customWidth="1"/>
    <col min="15710" max="15713" width="15.140625" customWidth="1"/>
    <col min="15714" max="15743" width="13.5703125" customWidth="1"/>
    <col min="15744" max="15744" width="15.140625" customWidth="1"/>
    <col min="15745" max="15745" width="13.5703125" customWidth="1"/>
    <col min="15746" max="15746" width="15.140625" customWidth="1"/>
    <col min="15747" max="15753" width="13.5703125" customWidth="1"/>
    <col min="15754" max="15760" width="15.140625" customWidth="1"/>
    <col min="15761" max="15761" width="13.5703125" customWidth="1"/>
    <col min="15762" max="15763" width="0" hidden="1" customWidth="1"/>
    <col min="15764" max="15765" width="13.5703125" customWidth="1"/>
    <col min="15766" max="15773" width="0" hidden="1" customWidth="1"/>
    <col min="15774" max="15777" width="15.140625" customWidth="1"/>
    <col min="15778" max="15778" width="15" customWidth="1"/>
    <col min="15779" max="15800" width="13.5703125" customWidth="1"/>
    <col min="15801" max="15801" width="13.42578125" bestFit="1" customWidth="1"/>
    <col min="15802" max="15802" width="14.7109375" bestFit="1" customWidth="1"/>
    <col min="15803" max="15808" width="15" customWidth="1"/>
    <col min="15809" max="15812" width="13.5703125" customWidth="1"/>
    <col min="15813" max="15815" width="13.85546875" bestFit="1" customWidth="1"/>
    <col min="15816" max="15866" width="13.5703125" customWidth="1"/>
    <col min="15867" max="15867" width="14.28515625" bestFit="1" customWidth="1"/>
    <col min="15868" max="15879" width="13.5703125" customWidth="1"/>
    <col min="15960" max="15960" width="34.28515625" customWidth="1"/>
    <col min="15961" max="15961" width="13.42578125" customWidth="1"/>
    <col min="15962" max="15962" width="10.85546875" customWidth="1"/>
    <col min="15963" max="15963" width="8.42578125" customWidth="1"/>
    <col min="15964" max="15964" width="9.42578125" customWidth="1"/>
    <col min="15965" max="15965" width="8" customWidth="1"/>
    <col min="15966" max="15969" width="15.140625" customWidth="1"/>
    <col min="15970" max="15999" width="13.5703125" customWidth="1"/>
    <col min="16000" max="16000" width="15.140625" customWidth="1"/>
    <col min="16001" max="16001" width="13.5703125" customWidth="1"/>
    <col min="16002" max="16002" width="15.140625" customWidth="1"/>
    <col min="16003" max="16009" width="13.5703125" customWidth="1"/>
    <col min="16010" max="16016" width="15.140625" customWidth="1"/>
    <col min="16017" max="16017" width="13.5703125" customWidth="1"/>
    <col min="16018" max="16019" width="0" hidden="1" customWidth="1"/>
    <col min="16020" max="16021" width="13.5703125" customWidth="1"/>
    <col min="16022" max="16029" width="0" hidden="1" customWidth="1"/>
    <col min="16030" max="16033" width="15.140625" customWidth="1"/>
    <col min="16034" max="16034" width="15" customWidth="1"/>
    <col min="16035" max="16056" width="13.5703125" customWidth="1"/>
    <col min="16057" max="16057" width="13.42578125" bestFit="1" customWidth="1"/>
    <col min="16058" max="16058" width="14.7109375" bestFit="1" customWidth="1"/>
    <col min="16059" max="16064" width="15" customWidth="1"/>
    <col min="16065" max="16068" width="13.5703125" customWidth="1"/>
    <col min="16069" max="16071" width="13.85546875" bestFit="1" customWidth="1"/>
    <col min="16072" max="16122" width="13.5703125" customWidth="1"/>
    <col min="16123" max="16123" width="14.28515625" bestFit="1" customWidth="1"/>
    <col min="16124" max="16135" width="13.5703125" customWidth="1"/>
  </cols>
  <sheetData>
    <row r="1" spans="1:14" ht="15" customHeight="1" x14ac:dyDescent="0.25">
      <c r="A1" s="1" t="s">
        <v>0</v>
      </c>
      <c r="B1" s="2" t="s">
        <v>1</v>
      </c>
      <c r="C1" s="2"/>
      <c r="D1" s="2"/>
      <c r="E1" s="3"/>
      <c r="F1" s="4" t="s">
        <v>2</v>
      </c>
      <c r="G1" s="5" t="s">
        <v>104</v>
      </c>
      <c r="H1" s="5" t="s">
        <v>218</v>
      </c>
      <c r="I1" s="5" t="s">
        <v>157</v>
      </c>
      <c r="J1" s="5" t="s">
        <v>159</v>
      </c>
      <c r="K1" s="5" t="s">
        <v>162</v>
      </c>
      <c r="L1" s="5" t="s">
        <v>163</v>
      </c>
      <c r="M1" s="5" t="s">
        <v>174</v>
      </c>
      <c r="N1" s="5" t="s">
        <v>174</v>
      </c>
    </row>
    <row r="2" spans="1:14" ht="15" customHeight="1" x14ac:dyDescent="0.25">
      <c r="A2" s="1"/>
      <c r="B2" s="2" t="s">
        <v>3</v>
      </c>
      <c r="C2" s="2"/>
      <c r="D2" s="2"/>
      <c r="E2" s="3"/>
      <c r="F2" s="4" t="s">
        <v>4</v>
      </c>
      <c r="G2" s="6"/>
      <c r="H2" s="6" t="s">
        <v>213</v>
      </c>
      <c r="I2" s="6" t="s">
        <v>212</v>
      </c>
      <c r="J2" s="6" t="s">
        <v>160</v>
      </c>
      <c r="K2" s="6" t="s">
        <v>161</v>
      </c>
      <c r="L2" s="6" t="s">
        <v>213</v>
      </c>
      <c r="M2" s="6"/>
      <c r="N2" s="6"/>
    </row>
    <row r="3" spans="1:14" ht="15" customHeight="1" x14ac:dyDescent="0.25">
      <c r="A3" s="1" t="s">
        <v>5</v>
      </c>
      <c r="B3" s="2" t="s">
        <v>6</v>
      </c>
      <c r="C3" s="2"/>
      <c r="D3" s="2"/>
      <c r="E3" s="7"/>
      <c r="F3" s="4" t="s">
        <v>7</v>
      </c>
      <c r="G3" s="5"/>
      <c r="H3" s="5"/>
      <c r="I3" s="5"/>
      <c r="J3" s="5"/>
      <c r="K3" s="5"/>
      <c r="L3" s="5"/>
      <c r="M3" s="5"/>
      <c r="N3" s="5"/>
    </row>
    <row r="4" spans="1:14" ht="15" customHeight="1" x14ac:dyDescent="0.25">
      <c r="A4" s="8"/>
      <c r="B4" s="9"/>
      <c r="C4" s="9"/>
      <c r="D4" s="9"/>
      <c r="E4" s="10"/>
      <c r="F4" s="11" t="s">
        <v>8</v>
      </c>
      <c r="G4" s="5"/>
      <c r="H4" s="5"/>
      <c r="I4" s="5"/>
      <c r="J4" s="5"/>
      <c r="K4" s="5"/>
      <c r="L4" s="5"/>
      <c r="M4" s="5"/>
      <c r="N4" s="5"/>
    </row>
    <row r="5" spans="1:14" ht="15" customHeight="1" thickBot="1" x14ac:dyDescent="0.3">
      <c r="A5" s="12"/>
      <c r="B5" s="13"/>
      <c r="C5" s="13"/>
      <c r="D5" s="13"/>
      <c r="E5" s="10"/>
      <c r="F5" s="14" t="s">
        <v>9</v>
      </c>
      <c r="G5" s="15"/>
      <c r="H5" s="15"/>
      <c r="I5" s="15"/>
      <c r="J5" s="15"/>
      <c r="K5" s="15"/>
      <c r="L5" s="15"/>
      <c r="M5" s="15"/>
      <c r="N5" s="15"/>
    </row>
    <row r="6" spans="1:14" ht="16.5" customHeight="1" thickBot="1" x14ac:dyDescent="0.25">
      <c r="A6" s="16" t="s">
        <v>10</v>
      </c>
      <c r="B6" s="17" t="s">
        <v>11</v>
      </c>
      <c r="C6" s="17" t="s">
        <v>12</v>
      </c>
      <c r="D6" s="18"/>
      <c r="E6" s="19" t="s">
        <v>13</v>
      </c>
      <c r="F6" s="19"/>
      <c r="G6" s="20" t="s">
        <v>14</v>
      </c>
      <c r="H6" s="20" t="s">
        <v>14</v>
      </c>
      <c r="I6" s="20" t="s">
        <v>14</v>
      </c>
      <c r="J6" s="20" t="s">
        <v>14</v>
      </c>
      <c r="K6" s="20" t="s">
        <v>14</v>
      </c>
      <c r="L6" s="20" t="s">
        <v>14</v>
      </c>
      <c r="M6" s="20" t="s">
        <v>14</v>
      </c>
      <c r="N6" s="20" t="s">
        <v>14</v>
      </c>
    </row>
    <row r="7" spans="1:14" ht="16.5" customHeight="1" thickBot="1" x14ac:dyDescent="0.25">
      <c r="A7" s="21"/>
      <c r="B7" s="22"/>
      <c r="C7" s="22"/>
      <c r="D7" s="23" t="s">
        <v>15</v>
      </c>
      <c r="E7" s="23" t="s">
        <v>16</v>
      </c>
      <c r="F7" s="18" t="s">
        <v>17</v>
      </c>
      <c r="G7" s="111"/>
      <c r="H7" s="111"/>
      <c r="I7" s="111"/>
      <c r="J7" s="111"/>
      <c r="K7" s="111"/>
      <c r="L7" s="111"/>
      <c r="M7" s="111"/>
      <c r="N7" s="111"/>
    </row>
    <row r="8" spans="1:14" s="31" customFormat="1" x14ac:dyDescent="0.2">
      <c r="A8" s="25" t="s">
        <v>18</v>
      </c>
      <c r="B8" s="26" t="s">
        <v>19</v>
      </c>
      <c r="C8" s="27" t="s">
        <v>20</v>
      </c>
      <c r="D8" s="28">
        <v>23.9</v>
      </c>
      <c r="E8" s="29"/>
      <c r="F8" s="29">
        <v>35</v>
      </c>
      <c r="G8" s="164">
        <v>29.5</v>
      </c>
      <c r="H8" s="165">
        <v>30.4</v>
      </c>
      <c r="I8" s="117">
        <v>32.200000000000003</v>
      </c>
      <c r="J8" s="192">
        <v>32</v>
      </c>
      <c r="K8" s="192">
        <v>26</v>
      </c>
      <c r="L8" s="139">
        <f>CONVERT(84.1,"F","C")</f>
        <v>28.944444444444439</v>
      </c>
      <c r="M8" s="142" t="s">
        <v>175</v>
      </c>
      <c r="N8" s="144" t="s">
        <v>192</v>
      </c>
    </row>
    <row r="9" spans="1:14" s="31" customFormat="1" ht="15.75" customHeight="1" x14ac:dyDescent="0.2">
      <c r="A9" s="32">
        <v>0.05</v>
      </c>
      <c r="B9" s="33"/>
      <c r="C9" s="27" t="s">
        <v>20</v>
      </c>
      <c r="D9" s="28"/>
      <c r="E9" s="29"/>
      <c r="F9" s="29"/>
      <c r="G9" s="119">
        <v>44.5</v>
      </c>
      <c r="H9" s="166">
        <v>43.9</v>
      </c>
      <c r="I9" s="119">
        <v>43.9</v>
      </c>
      <c r="J9" s="192">
        <v>46</v>
      </c>
      <c r="K9" s="192">
        <v>46</v>
      </c>
      <c r="L9" s="140">
        <f>CONVERT(109.2,"F","C")</f>
        <v>42.888888888888893</v>
      </c>
      <c r="M9" s="143" t="s">
        <v>176</v>
      </c>
      <c r="N9" s="145" t="s">
        <v>193</v>
      </c>
    </row>
    <row r="10" spans="1:14" s="31" customFormat="1" x14ac:dyDescent="0.2">
      <c r="A10" s="32">
        <v>0.1</v>
      </c>
      <c r="B10" s="33"/>
      <c r="C10" s="27" t="s">
        <v>20</v>
      </c>
      <c r="D10" s="28">
        <v>48.9</v>
      </c>
      <c r="E10" s="29"/>
      <c r="F10" s="29">
        <v>57.2</v>
      </c>
      <c r="G10" s="119">
        <v>50.9</v>
      </c>
      <c r="H10" s="166">
        <v>51.1</v>
      </c>
      <c r="I10" s="119">
        <v>50.6</v>
      </c>
      <c r="J10" s="192">
        <v>52</v>
      </c>
      <c r="K10" s="192">
        <v>52</v>
      </c>
      <c r="L10" s="140">
        <f>CONVERT(121.7,"F","C")</f>
        <v>49.833333333333336</v>
      </c>
      <c r="M10" s="143" t="s">
        <v>177</v>
      </c>
      <c r="N10" s="145" t="s">
        <v>194</v>
      </c>
    </row>
    <row r="11" spans="1:14" s="31" customFormat="1" ht="15.75" customHeight="1" x14ac:dyDescent="0.2">
      <c r="A11" s="32">
        <v>0.2</v>
      </c>
      <c r="B11" s="35"/>
      <c r="C11" s="27" t="s">
        <v>20</v>
      </c>
      <c r="D11" s="28"/>
      <c r="E11" s="29"/>
      <c r="F11" s="29"/>
      <c r="G11" s="119">
        <v>60.7</v>
      </c>
      <c r="H11" s="166">
        <v>60.9</v>
      </c>
      <c r="I11" s="119">
        <v>60.6</v>
      </c>
      <c r="J11" s="192">
        <v>62</v>
      </c>
      <c r="K11" s="192">
        <v>62</v>
      </c>
      <c r="L11" s="140">
        <f>CONVERT(139.8,"F","C")</f>
        <v>59.888888888888893</v>
      </c>
      <c r="M11" s="143" t="s">
        <v>178</v>
      </c>
      <c r="N11" s="145" t="s">
        <v>195</v>
      </c>
    </row>
    <row r="12" spans="1:14" s="31" customFormat="1" ht="15.75" customHeight="1" x14ac:dyDescent="0.2">
      <c r="A12" s="32">
        <v>0.3</v>
      </c>
      <c r="B12" s="35"/>
      <c r="C12" s="27" t="s">
        <v>20</v>
      </c>
      <c r="D12" s="28"/>
      <c r="E12" s="29"/>
      <c r="F12" s="29"/>
      <c r="G12" s="119">
        <v>72.2</v>
      </c>
      <c r="H12" s="166">
        <v>72.900000000000006</v>
      </c>
      <c r="I12" s="119">
        <v>71.7</v>
      </c>
      <c r="J12" s="192">
        <v>74</v>
      </c>
      <c r="K12" s="192">
        <v>74</v>
      </c>
      <c r="L12" s="140">
        <f>CONVERT(160.7,"F","C")</f>
        <v>71.499999999999986</v>
      </c>
      <c r="M12" s="143" t="s">
        <v>179</v>
      </c>
      <c r="N12" s="145" t="s">
        <v>196</v>
      </c>
    </row>
    <row r="13" spans="1:14" s="31" customFormat="1" ht="15.75" customHeight="1" x14ac:dyDescent="0.2">
      <c r="A13" s="32">
        <v>0.4</v>
      </c>
      <c r="B13" s="35"/>
      <c r="C13" s="27" t="s">
        <v>20</v>
      </c>
      <c r="D13" s="28"/>
      <c r="E13" s="29"/>
      <c r="F13" s="29"/>
      <c r="G13" s="119">
        <v>87.6</v>
      </c>
      <c r="H13" s="166">
        <v>88.7</v>
      </c>
      <c r="I13" s="119">
        <v>87.2</v>
      </c>
      <c r="J13" s="192">
        <v>89</v>
      </c>
      <c r="K13" s="192">
        <v>89</v>
      </c>
      <c r="L13" s="140">
        <f>CONVERT(188.4,"F","C")</f>
        <v>86.888888888888886</v>
      </c>
      <c r="M13" s="143" t="s">
        <v>180</v>
      </c>
      <c r="N13" s="145" t="s">
        <v>197</v>
      </c>
    </row>
    <row r="14" spans="1:14" s="31" customFormat="1" x14ac:dyDescent="0.2">
      <c r="A14" s="32">
        <v>0.5</v>
      </c>
      <c r="B14" s="35"/>
      <c r="C14" s="27" t="s">
        <v>20</v>
      </c>
      <c r="D14" s="28">
        <v>93.3</v>
      </c>
      <c r="E14" s="29"/>
      <c r="F14" s="29">
        <v>110</v>
      </c>
      <c r="G14" s="119">
        <v>102</v>
      </c>
      <c r="H14" s="166">
        <v>103.1</v>
      </c>
      <c r="I14" s="119">
        <v>102.2</v>
      </c>
      <c r="J14" s="192">
        <v>103</v>
      </c>
      <c r="K14" s="192">
        <v>104</v>
      </c>
      <c r="L14" s="140">
        <f>CONVERT(215.4,"F","C")</f>
        <v>101.88888888888889</v>
      </c>
      <c r="M14" s="143" t="s">
        <v>181</v>
      </c>
      <c r="N14" s="145" t="s">
        <v>198</v>
      </c>
    </row>
    <row r="15" spans="1:14" s="31" customFormat="1" ht="15.75" customHeight="1" x14ac:dyDescent="0.2">
      <c r="A15" s="32">
        <v>0.6</v>
      </c>
      <c r="B15" s="35"/>
      <c r="C15" s="27" t="s">
        <v>20</v>
      </c>
      <c r="D15" s="28"/>
      <c r="E15" s="29"/>
      <c r="F15" s="29"/>
      <c r="G15" s="119">
        <v>109.8</v>
      </c>
      <c r="H15" s="166">
        <v>110.4</v>
      </c>
      <c r="I15" s="119">
        <v>110.6</v>
      </c>
      <c r="J15" s="192">
        <v>111</v>
      </c>
      <c r="K15" s="192">
        <v>111</v>
      </c>
      <c r="L15" s="140">
        <f>CONVERT(230.3,"F","C")</f>
        <v>110.16666666666667</v>
      </c>
      <c r="M15" s="143" t="s">
        <v>182</v>
      </c>
      <c r="N15" s="145" t="s">
        <v>199</v>
      </c>
    </row>
    <row r="16" spans="1:14" s="31" customFormat="1" ht="15.75" customHeight="1" x14ac:dyDescent="0.2">
      <c r="A16" s="32">
        <v>0.7</v>
      </c>
      <c r="B16" s="35"/>
      <c r="C16" s="27" t="s">
        <v>20</v>
      </c>
      <c r="D16" s="28"/>
      <c r="E16" s="29"/>
      <c r="F16" s="29"/>
      <c r="G16" s="119">
        <v>115.9</v>
      </c>
      <c r="H16" s="166">
        <v>116.6</v>
      </c>
      <c r="I16" s="119">
        <v>116.7</v>
      </c>
      <c r="J16" s="192">
        <v>117</v>
      </c>
      <c r="K16" s="192">
        <v>117</v>
      </c>
      <c r="L16" s="140">
        <f>CONVERT(241.7,"F","C")</f>
        <v>116.49999999999999</v>
      </c>
      <c r="M16" s="143" t="s">
        <v>183</v>
      </c>
      <c r="N16" s="145" t="s">
        <v>200</v>
      </c>
    </row>
    <row r="17" spans="1:14" s="31" customFormat="1" ht="15.75" customHeight="1" x14ac:dyDescent="0.2">
      <c r="A17" s="32">
        <v>0.8</v>
      </c>
      <c r="B17" s="35"/>
      <c r="C17" s="27" t="s">
        <v>20</v>
      </c>
      <c r="D17" s="28"/>
      <c r="E17" s="29"/>
      <c r="F17" s="29"/>
      <c r="G17" s="119">
        <v>126.3</v>
      </c>
      <c r="H17" s="166">
        <v>126.3</v>
      </c>
      <c r="I17" s="119">
        <v>126.7</v>
      </c>
      <c r="J17" s="192">
        <v>127</v>
      </c>
      <c r="K17" s="192">
        <v>127</v>
      </c>
      <c r="L17" s="140">
        <f>CONVERT(260.1,"F","C")</f>
        <v>126.72222222222223</v>
      </c>
      <c r="M17" s="143" t="s">
        <v>184</v>
      </c>
      <c r="N17" s="145" t="s">
        <v>201</v>
      </c>
    </row>
    <row r="18" spans="1:14" s="31" customFormat="1" x14ac:dyDescent="0.2">
      <c r="A18" s="32">
        <v>0.9</v>
      </c>
      <c r="B18" s="35"/>
      <c r="C18" s="27" t="s">
        <v>20</v>
      </c>
      <c r="D18" s="28">
        <v>151.69999999999999</v>
      </c>
      <c r="E18" s="29"/>
      <c r="F18" s="29">
        <v>162.80000000000001</v>
      </c>
      <c r="G18" s="119">
        <v>157.69999999999999</v>
      </c>
      <c r="H18" s="166">
        <v>157.1</v>
      </c>
      <c r="I18" s="119">
        <v>156.1</v>
      </c>
      <c r="J18" s="192">
        <v>158</v>
      </c>
      <c r="K18" s="192">
        <v>158</v>
      </c>
      <c r="L18" s="140">
        <f>CONVERT(314.8,"F","C")</f>
        <v>157.11111111111111</v>
      </c>
      <c r="M18" s="143" t="s">
        <v>185</v>
      </c>
      <c r="N18" s="145" t="s">
        <v>202</v>
      </c>
    </row>
    <row r="19" spans="1:14" s="31" customFormat="1" ht="15.75" customHeight="1" x14ac:dyDescent="0.2">
      <c r="A19" s="32">
        <v>0.95</v>
      </c>
      <c r="B19" s="35"/>
      <c r="C19" s="27" t="s">
        <v>20</v>
      </c>
      <c r="D19" s="28"/>
      <c r="E19" s="29"/>
      <c r="F19" s="29"/>
      <c r="G19" s="119">
        <v>169.8</v>
      </c>
      <c r="H19" s="166">
        <v>170.9</v>
      </c>
      <c r="I19" s="119">
        <v>169.4</v>
      </c>
      <c r="J19" s="192">
        <v>170</v>
      </c>
      <c r="K19" s="192">
        <v>171</v>
      </c>
      <c r="L19" s="140">
        <f>CONVERT(338.8,"F","C")</f>
        <v>170.44444444444446</v>
      </c>
      <c r="M19" s="143" t="s">
        <v>186</v>
      </c>
      <c r="N19" s="145" t="s">
        <v>203</v>
      </c>
    </row>
    <row r="20" spans="1:14" s="31" customFormat="1" ht="15.75" customHeight="1" thickBot="1" x14ac:dyDescent="0.25">
      <c r="A20" s="36" t="s">
        <v>21</v>
      </c>
      <c r="B20" s="37"/>
      <c r="C20" s="38" t="s">
        <v>20</v>
      </c>
      <c r="D20" s="39"/>
      <c r="E20" s="40"/>
      <c r="F20" s="40">
        <v>212.8</v>
      </c>
      <c r="G20" s="122">
        <v>196.9</v>
      </c>
      <c r="H20" s="167">
        <v>202.3</v>
      </c>
      <c r="I20" s="119">
        <v>196.1</v>
      </c>
      <c r="J20" s="192">
        <v>197</v>
      </c>
      <c r="K20" s="192">
        <v>196</v>
      </c>
      <c r="L20" s="141">
        <f>CONVERT(386.7,"F","C")</f>
        <v>197.05555555555554</v>
      </c>
      <c r="M20" s="143" t="s">
        <v>187</v>
      </c>
      <c r="N20" s="145" t="s">
        <v>204</v>
      </c>
    </row>
    <row r="21" spans="1:14" s="31" customFormat="1" ht="15.75" customHeight="1" x14ac:dyDescent="0.2">
      <c r="A21" s="42" t="s">
        <v>22</v>
      </c>
      <c r="B21" s="43"/>
      <c r="C21" s="44" t="s">
        <v>23</v>
      </c>
      <c r="D21" s="44"/>
      <c r="E21" s="45" t="s">
        <v>24</v>
      </c>
      <c r="F21" s="45"/>
      <c r="G21" s="117">
        <v>98.7</v>
      </c>
      <c r="H21" s="168">
        <v>98.6</v>
      </c>
      <c r="I21" s="117">
        <v>98.3</v>
      </c>
      <c r="J21" s="193">
        <v>98.5</v>
      </c>
      <c r="K21" s="193">
        <v>98.3</v>
      </c>
      <c r="L21" s="140">
        <v>98.1</v>
      </c>
      <c r="M21" s="142" t="s">
        <v>189</v>
      </c>
      <c r="N21" s="144" t="s">
        <v>205</v>
      </c>
    </row>
    <row r="22" spans="1:14" s="31" customFormat="1" ht="15.75" customHeight="1" x14ac:dyDescent="0.2">
      <c r="A22" s="25" t="s">
        <v>25</v>
      </c>
      <c r="B22" s="47"/>
      <c r="C22" s="48" t="s">
        <v>23</v>
      </c>
      <c r="D22" s="48"/>
      <c r="E22" s="49" t="s">
        <v>24</v>
      </c>
      <c r="F22" s="49"/>
      <c r="G22" s="119">
        <v>1.1000000000000001</v>
      </c>
      <c r="H22" s="166">
        <v>0.7</v>
      </c>
      <c r="I22" s="119">
        <v>0.6</v>
      </c>
      <c r="J22" s="193">
        <v>0.7</v>
      </c>
      <c r="K22" s="193">
        <v>0.9</v>
      </c>
      <c r="L22" s="140">
        <v>1</v>
      </c>
      <c r="M22" s="143" t="s">
        <v>190</v>
      </c>
      <c r="N22" s="145" t="s">
        <v>206</v>
      </c>
    </row>
    <row r="23" spans="1:14" s="31" customFormat="1" ht="15.75" customHeight="1" thickBot="1" x14ac:dyDescent="0.25">
      <c r="A23" s="36" t="s">
        <v>26</v>
      </c>
      <c r="B23" s="50"/>
      <c r="C23" s="51" t="s">
        <v>23</v>
      </c>
      <c r="D23" s="51"/>
      <c r="E23" s="52" t="s">
        <v>24</v>
      </c>
      <c r="F23" s="52"/>
      <c r="G23" s="122">
        <v>0.2</v>
      </c>
      <c r="H23" s="167">
        <v>0.7</v>
      </c>
      <c r="I23" s="122">
        <v>1.1000000000000001</v>
      </c>
      <c r="J23" s="193">
        <v>0.8</v>
      </c>
      <c r="K23" s="193">
        <v>0.8</v>
      </c>
      <c r="L23" s="141">
        <v>0.9</v>
      </c>
      <c r="M23" s="162" t="s">
        <v>191</v>
      </c>
      <c r="N23" s="163" t="s">
        <v>207</v>
      </c>
    </row>
    <row r="24" spans="1:14" s="31" customFormat="1" ht="15.75" customHeight="1" x14ac:dyDescent="0.2">
      <c r="A24" s="42" t="s">
        <v>27</v>
      </c>
      <c r="B24" s="54" t="s">
        <v>28</v>
      </c>
      <c r="C24" s="55" t="s">
        <v>29</v>
      </c>
      <c r="D24" s="44">
        <v>58.7</v>
      </c>
      <c r="E24" s="45"/>
      <c r="F24" s="45">
        <v>61.2</v>
      </c>
      <c r="G24" s="117">
        <v>59.6</v>
      </c>
      <c r="H24" s="168">
        <v>59</v>
      </c>
      <c r="I24" s="169">
        <v>59.4</v>
      </c>
      <c r="J24" s="193">
        <v>59.2</v>
      </c>
      <c r="K24" s="193">
        <v>59.1</v>
      </c>
      <c r="L24" s="140">
        <v>59.6</v>
      </c>
      <c r="M24" s="137" t="s">
        <v>188</v>
      </c>
      <c r="N24" s="145" t="s">
        <v>209</v>
      </c>
    </row>
    <row r="25" spans="1:14" s="31" customFormat="1" ht="15.75" customHeight="1" x14ac:dyDescent="0.2">
      <c r="A25" s="25" t="s">
        <v>30</v>
      </c>
      <c r="B25" s="26" t="s">
        <v>28</v>
      </c>
      <c r="C25" s="56" t="s">
        <v>31</v>
      </c>
      <c r="D25" s="57">
        <v>0.73399999999999999</v>
      </c>
      <c r="E25" s="58"/>
      <c r="F25" s="58">
        <v>0.74399999999999999</v>
      </c>
      <c r="G25" s="119">
        <v>0.74019999999999997</v>
      </c>
      <c r="H25" s="170">
        <v>0.7429</v>
      </c>
      <c r="I25" s="171">
        <v>0.74080000000000001</v>
      </c>
      <c r="J25" s="194">
        <v>0.7419</v>
      </c>
      <c r="K25" s="194">
        <v>0.74209999999999998</v>
      </c>
      <c r="L25" s="118">
        <v>0.74009999999999998</v>
      </c>
      <c r="M25" s="138">
        <v>0.74148999999999998</v>
      </c>
      <c r="N25" s="145" t="s">
        <v>208</v>
      </c>
    </row>
    <row r="26" spans="1:14" s="31" customFormat="1" ht="15.75" customHeight="1" x14ac:dyDescent="0.2">
      <c r="A26" s="36" t="s">
        <v>32</v>
      </c>
      <c r="B26" s="60" t="s">
        <v>33</v>
      </c>
      <c r="C26" s="61" t="s">
        <v>34</v>
      </c>
      <c r="D26" s="62">
        <v>60.1</v>
      </c>
      <c r="E26" s="63"/>
      <c r="F26" s="63">
        <v>63.4</v>
      </c>
      <c r="G26" s="122">
        <v>8.8800000000000008</v>
      </c>
      <c r="H26" s="172">
        <v>9.0299999999999994</v>
      </c>
      <c r="I26" s="173">
        <v>56.52</v>
      </c>
      <c r="J26" s="195">
        <v>61</v>
      </c>
      <c r="K26" s="195">
        <v>60.3</v>
      </c>
      <c r="L26" s="121">
        <f>CONVERT(8.97,"psi","Pa")/1000</f>
        <v>61.845972919720211</v>
      </c>
      <c r="M26" s="41">
        <v>59</v>
      </c>
      <c r="N26" s="41">
        <v>60</v>
      </c>
    </row>
    <row r="27" spans="1:14" s="31" customFormat="1" ht="15.75" customHeight="1" x14ac:dyDescent="0.2">
      <c r="A27" s="25" t="s">
        <v>35</v>
      </c>
      <c r="B27" s="26" t="s">
        <v>36</v>
      </c>
      <c r="C27" s="56" t="s">
        <v>37</v>
      </c>
      <c r="D27" s="48"/>
      <c r="E27" s="49" t="s">
        <v>24</v>
      </c>
      <c r="F27" s="49"/>
      <c r="G27" s="124"/>
      <c r="H27" s="149"/>
      <c r="I27" s="150" t="s">
        <v>158</v>
      </c>
      <c r="J27" s="199">
        <v>86.41433391016389</v>
      </c>
      <c r="K27" s="200">
        <v>86.41</v>
      </c>
      <c r="L27" s="140"/>
      <c r="M27" s="64"/>
      <c r="N27" s="64"/>
    </row>
    <row r="28" spans="1:14" s="31" customFormat="1" ht="15.75" customHeight="1" x14ac:dyDescent="0.2">
      <c r="A28" s="25" t="s">
        <v>35</v>
      </c>
      <c r="B28" s="26" t="s">
        <v>38</v>
      </c>
      <c r="C28" s="56" t="s">
        <v>37</v>
      </c>
      <c r="D28" s="48"/>
      <c r="E28" s="49" t="s">
        <v>24</v>
      </c>
      <c r="F28" s="49"/>
      <c r="G28" s="124"/>
      <c r="H28" s="151">
        <v>86.76</v>
      </c>
      <c r="I28" s="152">
        <v>86.9</v>
      </c>
      <c r="J28" s="196">
        <v>86.38</v>
      </c>
      <c r="K28" s="196">
        <v>86.76</v>
      </c>
      <c r="L28" s="140">
        <v>86.55</v>
      </c>
      <c r="M28" s="64"/>
      <c r="N28" s="64"/>
    </row>
    <row r="29" spans="1:14" s="31" customFormat="1" ht="15.75" customHeight="1" x14ac:dyDescent="0.2">
      <c r="A29" s="25" t="s">
        <v>39</v>
      </c>
      <c r="B29" s="26" t="s">
        <v>38</v>
      </c>
      <c r="C29" s="56" t="s">
        <v>37</v>
      </c>
      <c r="D29" s="48"/>
      <c r="E29" s="49" t="s">
        <v>24</v>
      </c>
      <c r="F29" s="49"/>
      <c r="G29" s="124"/>
      <c r="H29" s="151">
        <v>13.41</v>
      </c>
      <c r="I29" s="153">
        <v>13.58</v>
      </c>
      <c r="J29" s="196">
        <v>13.26</v>
      </c>
      <c r="K29" s="196">
        <v>13.35</v>
      </c>
      <c r="L29" s="140">
        <v>13.35</v>
      </c>
      <c r="M29" s="64"/>
      <c r="N29" s="64"/>
    </row>
    <row r="30" spans="1:14" s="31" customFormat="1" ht="15.75" x14ac:dyDescent="0.2">
      <c r="A30" s="25" t="s">
        <v>40</v>
      </c>
      <c r="B30" s="26" t="s">
        <v>38</v>
      </c>
      <c r="C30" s="56" t="s">
        <v>41</v>
      </c>
      <c r="D30" s="48"/>
      <c r="E30" s="49" t="s">
        <v>24</v>
      </c>
      <c r="F30" s="49"/>
      <c r="G30" s="123"/>
      <c r="H30" s="123"/>
      <c r="I30" s="154">
        <f>(I29/1.00784) / (I28/12.0107)</f>
        <v>1.8623303541888667</v>
      </c>
      <c r="J30" s="193">
        <v>6.5</v>
      </c>
      <c r="K30" s="193">
        <v>6.5</v>
      </c>
      <c r="L30" s="123">
        <v>1.8680000000000001</v>
      </c>
      <c r="M30" s="59"/>
      <c r="N30" s="59"/>
    </row>
    <row r="31" spans="1:14" s="31" customFormat="1" ht="15.75" customHeight="1" x14ac:dyDescent="0.2">
      <c r="A31" s="25" t="s">
        <v>42</v>
      </c>
      <c r="B31" s="26" t="s">
        <v>43</v>
      </c>
      <c r="C31" s="56" t="s">
        <v>44</v>
      </c>
      <c r="D31" s="48"/>
      <c r="E31" s="49"/>
      <c r="F31" s="49">
        <v>0.05</v>
      </c>
      <c r="G31" s="125"/>
      <c r="H31" s="125" t="s">
        <v>56</v>
      </c>
      <c r="I31" s="125" t="s">
        <v>45</v>
      </c>
      <c r="J31" s="197" t="s">
        <v>56</v>
      </c>
      <c r="K31" s="197" t="s">
        <v>56</v>
      </c>
      <c r="L31" s="125" t="s">
        <v>45</v>
      </c>
      <c r="M31" s="65"/>
      <c r="N31" s="65"/>
    </row>
    <row r="32" spans="1:14" s="31" customFormat="1" ht="15.75" x14ac:dyDescent="0.2">
      <c r="A32" s="25" t="s">
        <v>46</v>
      </c>
      <c r="B32" s="26" t="s">
        <v>47</v>
      </c>
      <c r="C32" s="56" t="s">
        <v>48</v>
      </c>
      <c r="D32" s="48">
        <v>3</v>
      </c>
      <c r="E32" s="49"/>
      <c r="F32" s="49">
        <v>15</v>
      </c>
      <c r="G32" s="126"/>
      <c r="H32" s="127">
        <v>7.8</v>
      </c>
      <c r="I32" s="126">
        <v>4.2</v>
      </c>
      <c r="J32" s="155">
        <v>2.3199999999999998</v>
      </c>
      <c r="K32" s="155">
        <v>2.4900000000000002</v>
      </c>
      <c r="L32" s="127">
        <v>2.4</v>
      </c>
      <c r="M32" s="73">
        <v>2.8</v>
      </c>
      <c r="N32" s="73">
        <v>2.7</v>
      </c>
    </row>
    <row r="33" spans="1:14" s="31" customFormat="1" x14ac:dyDescent="0.2">
      <c r="A33" s="25" t="s">
        <v>49</v>
      </c>
      <c r="B33" s="26" t="s">
        <v>50</v>
      </c>
      <c r="C33" s="56" t="s">
        <v>51</v>
      </c>
      <c r="D33" s="48"/>
      <c r="E33" s="49"/>
      <c r="F33" s="67">
        <v>2.6</v>
      </c>
      <c r="G33" s="128"/>
      <c r="H33" s="128" t="s">
        <v>107</v>
      </c>
      <c r="I33" s="128" t="s">
        <v>52</v>
      </c>
      <c r="J33" s="155" t="s">
        <v>107</v>
      </c>
      <c r="K33" s="155" t="s">
        <v>107</v>
      </c>
      <c r="L33" s="140" t="s">
        <v>165</v>
      </c>
      <c r="M33" s="156" t="s">
        <v>210</v>
      </c>
      <c r="N33" s="156" t="s">
        <v>210</v>
      </c>
    </row>
    <row r="34" spans="1:14" s="31" customFormat="1" ht="15.75" x14ac:dyDescent="0.25">
      <c r="A34" s="25" t="s">
        <v>53</v>
      </c>
      <c r="B34" s="26" t="s">
        <v>54</v>
      </c>
      <c r="C34" s="56" t="s">
        <v>51</v>
      </c>
      <c r="D34" s="48"/>
      <c r="E34" s="49"/>
      <c r="F34" s="67">
        <v>1.3</v>
      </c>
      <c r="G34" s="129"/>
      <c r="H34" s="129" t="s">
        <v>55</v>
      </c>
      <c r="I34" s="129" t="s">
        <v>55</v>
      </c>
      <c r="J34" s="198" t="s">
        <v>56</v>
      </c>
      <c r="K34" s="129" t="s">
        <v>55</v>
      </c>
      <c r="L34" s="129" t="s">
        <v>55</v>
      </c>
      <c r="M34" s="69"/>
      <c r="N34" s="69"/>
    </row>
    <row r="35" spans="1:14" s="31" customFormat="1" ht="15.75" x14ac:dyDescent="0.25">
      <c r="A35" s="25" t="s">
        <v>57</v>
      </c>
      <c r="B35" s="26" t="s">
        <v>58</v>
      </c>
      <c r="C35" s="56" t="s">
        <v>23</v>
      </c>
      <c r="D35" s="70">
        <v>26</v>
      </c>
      <c r="E35" s="71"/>
      <c r="F35" s="71">
        <v>32.5</v>
      </c>
      <c r="G35" s="130"/>
      <c r="H35" s="157"/>
      <c r="I35" s="130"/>
      <c r="M35" s="72"/>
      <c r="N35" s="72"/>
    </row>
    <row r="36" spans="1:14" s="31" customFormat="1" ht="15.75" x14ac:dyDescent="0.25">
      <c r="A36" s="25" t="s">
        <v>59</v>
      </c>
      <c r="B36" s="26" t="s">
        <v>58</v>
      </c>
      <c r="C36" s="56" t="s">
        <v>23</v>
      </c>
      <c r="D36" s="70"/>
      <c r="E36" s="71"/>
      <c r="F36" s="71">
        <v>10</v>
      </c>
      <c r="G36" s="130"/>
      <c r="H36" s="130"/>
      <c r="I36" s="130"/>
      <c r="J36" s="130"/>
      <c r="K36" s="130"/>
      <c r="M36" s="72"/>
      <c r="N36" s="72"/>
    </row>
    <row r="37" spans="1:14" s="31" customFormat="1" ht="15.75" customHeight="1" x14ac:dyDescent="0.2">
      <c r="A37" s="25" t="s">
        <v>60</v>
      </c>
      <c r="B37" s="26" t="s">
        <v>58</v>
      </c>
      <c r="C37" s="56" t="s">
        <v>23</v>
      </c>
      <c r="D37" s="48"/>
      <c r="E37" s="49" t="s">
        <v>24</v>
      </c>
      <c r="F37" s="49"/>
      <c r="G37" s="127"/>
      <c r="H37" s="127">
        <v>71.794073478639518</v>
      </c>
      <c r="I37" s="127">
        <v>71.794073478639518</v>
      </c>
      <c r="J37" s="127"/>
      <c r="K37" s="127"/>
      <c r="L37" s="134" t="s">
        <v>167</v>
      </c>
      <c r="M37" s="73"/>
      <c r="N37" s="73"/>
    </row>
    <row r="38" spans="1:14" s="31" customFormat="1" ht="15.75" customHeight="1" x14ac:dyDescent="0.2">
      <c r="A38" s="201" t="s">
        <v>57</v>
      </c>
      <c r="B38" s="201" t="s">
        <v>214</v>
      </c>
      <c r="C38" s="203" t="s">
        <v>23</v>
      </c>
      <c r="D38" s="48">
        <v>31</v>
      </c>
      <c r="E38" s="49"/>
      <c r="F38" s="49">
        <v>34</v>
      </c>
      <c r="G38" s="110"/>
      <c r="H38" s="110">
        <v>33.299999999999997</v>
      </c>
      <c r="I38" s="208">
        <v>30.44</v>
      </c>
      <c r="J38" s="152">
        <v>31.23</v>
      </c>
      <c r="K38" s="152">
        <v>30.88</v>
      </c>
      <c r="L38" s="130">
        <v>31.3</v>
      </c>
      <c r="M38" s="73"/>
      <c r="N38" s="73"/>
    </row>
    <row r="39" spans="1:14" s="31" customFormat="1" ht="15.75" customHeight="1" x14ac:dyDescent="0.2">
      <c r="A39" s="202" t="s">
        <v>168</v>
      </c>
      <c r="B39" s="201" t="s">
        <v>214</v>
      </c>
      <c r="C39" s="204" t="s">
        <v>215</v>
      </c>
      <c r="D39" s="48"/>
      <c r="E39" s="49"/>
      <c r="F39" s="49"/>
      <c r="G39" s="127"/>
      <c r="H39" s="127"/>
      <c r="I39" s="184">
        <v>0.06</v>
      </c>
      <c r="J39" s="186">
        <v>0.02</v>
      </c>
      <c r="K39" s="186">
        <v>0.02</v>
      </c>
      <c r="L39" s="134"/>
      <c r="M39" s="73"/>
      <c r="N39" s="73"/>
    </row>
    <row r="40" spans="1:14" s="31" customFormat="1" ht="15.75" customHeight="1" x14ac:dyDescent="0.2">
      <c r="A40" s="202" t="s">
        <v>169</v>
      </c>
      <c r="B40" s="201" t="s">
        <v>214</v>
      </c>
      <c r="C40" s="204" t="s">
        <v>215</v>
      </c>
      <c r="D40" s="48"/>
      <c r="E40" s="49"/>
      <c r="F40" s="49"/>
      <c r="G40" s="127"/>
      <c r="H40" s="127"/>
      <c r="I40" s="184">
        <v>18.46</v>
      </c>
      <c r="J40" s="205">
        <v>18.559999999999999</v>
      </c>
      <c r="K40" s="205">
        <v>18.36</v>
      </c>
      <c r="L40" s="134"/>
      <c r="M40" s="73"/>
      <c r="N40" s="73"/>
    </row>
    <row r="41" spans="1:14" s="31" customFormat="1" ht="15.75" customHeight="1" x14ac:dyDescent="0.2">
      <c r="A41" s="202" t="s">
        <v>170</v>
      </c>
      <c r="B41" s="201" t="s">
        <v>214</v>
      </c>
      <c r="C41" s="204" t="s">
        <v>215</v>
      </c>
      <c r="D41" s="48"/>
      <c r="E41" s="49"/>
      <c r="F41" s="49"/>
      <c r="G41" s="127"/>
      <c r="H41" s="127"/>
      <c r="I41" s="184">
        <v>1.27</v>
      </c>
      <c r="J41" s="206">
        <v>1.4</v>
      </c>
      <c r="K41" s="206">
        <v>1.4</v>
      </c>
      <c r="L41" s="134"/>
      <c r="M41" s="73"/>
      <c r="N41" s="73"/>
    </row>
    <row r="42" spans="1:14" s="31" customFormat="1" ht="15.75" customHeight="1" x14ac:dyDescent="0.2">
      <c r="A42" s="202" t="s">
        <v>171</v>
      </c>
      <c r="B42" s="201" t="s">
        <v>214</v>
      </c>
      <c r="C42" s="204" t="s">
        <v>215</v>
      </c>
      <c r="D42" s="48"/>
      <c r="E42" s="49"/>
      <c r="F42" s="49"/>
      <c r="G42" s="127"/>
      <c r="H42" s="127"/>
      <c r="I42" s="184">
        <v>8.66</v>
      </c>
      <c r="J42" s="206">
        <v>9.1</v>
      </c>
      <c r="K42" s="206">
        <v>8.9</v>
      </c>
      <c r="L42" s="134"/>
      <c r="M42" s="73"/>
      <c r="N42" s="73"/>
    </row>
    <row r="43" spans="1:14" s="31" customFormat="1" ht="15.75" customHeight="1" x14ac:dyDescent="0.2">
      <c r="A43" s="202" t="s">
        <v>172</v>
      </c>
      <c r="B43" s="201" t="s">
        <v>214</v>
      </c>
      <c r="C43" s="204" t="s">
        <v>215</v>
      </c>
      <c r="D43" s="48"/>
      <c r="E43" s="49"/>
      <c r="F43" s="49"/>
      <c r="G43" s="127"/>
      <c r="H43" s="127"/>
      <c r="I43" s="185">
        <v>2.0099999999999998</v>
      </c>
      <c r="J43" s="207">
        <v>2.11</v>
      </c>
      <c r="K43" s="207">
        <v>2.2000000000000002</v>
      </c>
      <c r="L43" s="134"/>
      <c r="M43" s="73"/>
      <c r="N43" s="73"/>
    </row>
    <row r="44" spans="1:14" s="31" customFormat="1" ht="15.75" customHeight="1" x14ac:dyDescent="0.2">
      <c r="A44" s="209" t="s">
        <v>216</v>
      </c>
      <c r="B44" s="210" t="s">
        <v>217</v>
      </c>
      <c r="C44" s="211" t="s">
        <v>44</v>
      </c>
      <c r="D44" s="48"/>
      <c r="E44" s="49"/>
      <c r="F44" s="49">
        <v>1</v>
      </c>
      <c r="G44" s="114"/>
      <c r="H44" s="114" t="s">
        <v>211</v>
      </c>
      <c r="I44" s="186"/>
      <c r="J44" s="212"/>
      <c r="K44" s="212"/>
      <c r="L44" s="133" t="s">
        <v>164</v>
      </c>
      <c r="M44" s="73"/>
      <c r="N44" s="73"/>
    </row>
    <row r="45" spans="1:14" s="31" customFormat="1" ht="15.75" x14ac:dyDescent="0.25">
      <c r="A45" s="25" t="s">
        <v>61</v>
      </c>
      <c r="B45" s="26" t="s">
        <v>62</v>
      </c>
      <c r="C45" s="56" t="s">
        <v>51</v>
      </c>
      <c r="D45" s="48"/>
      <c r="E45" s="49"/>
      <c r="F45" s="49">
        <v>1</v>
      </c>
      <c r="G45" s="130"/>
      <c r="H45" s="130">
        <v>0.52558012574864732</v>
      </c>
      <c r="I45" s="130">
        <v>0.52558012574864732</v>
      </c>
      <c r="J45" s="130">
        <v>1.1000000000000001</v>
      </c>
      <c r="K45" s="130">
        <v>3.1</v>
      </c>
      <c r="L45" s="158" t="s">
        <v>45</v>
      </c>
      <c r="M45" s="72"/>
      <c r="N45" s="72"/>
    </row>
    <row r="46" spans="1:14" s="31" customFormat="1" ht="15.75" x14ac:dyDescent="0.2">
      <c r="A46" s="25" t="s">
        <v>63</v>
      </c>
      <c r="B46" s="26" t="s">
        <v>64</v>
      </c>
      <c r="C46" s="56" t="s">
        <v>65</v>
      </c>
      <c r="D46" s="48">
        <v>1000</v>
      </c>
      <c r="E46" s="49"/>
      <c r="F46" s="49"/>
      <c r="G46" s="120" t="s">
        <v>66</v>
      </c>
      <c r="H46" s="159">
        <v>1440</v>
      </c>
      <c r="I46" s="120" t="s">
        <v>66</v>
      </c>
      <c r="J46" s="120">
        <v>1440</v>
      </c>
      <c r="K46" s="120">
        <v>1440</v>
      </c>
      <c r="L46" s="158" t="s">
        <v>166</v>
      </c>
      <c r="M46" s="34" t="s">
        <v>66</v>
      </c>
      <c r="N46" s="34" t="s">
        <v>66</v>
      </c>
    </row>
    <row r="47" spans="1:14" s="31" customFormat="1" ht="15.75" customHeight="1" x14ac:dyDescent="0.2">
      <c r="A47" s="25" t="s">
        <v>67</v>
      </c>
      <c r="B47" s="26" t="s">
        <v>68</v>
      </c>
      <c r="C47" s="56"/>
      <c r="D47" s="48"/>
      <c r="E47" s="49"/>
      <c r="F47" s="49">
        <v>1</v>
      </c>
      <c r="G47" s="27" t="s">
        <v>69</v>
      </c>
      <c r="H47" s="27" t="s">
        <v>69</v>
      </c>
      <c r="I47" s="27" t="s">
        <v>69</v>
      </c>
      <c r="J47" s="27">
        <v>1</v>
      </c>
      <c r="K47" s="27">
        <v>1</v>
      </c>
      <c r="L47" s="27" t="s">
        <v>69</v>
      </c>
      <c r="M47" s="74" t="s">
        <v>69</v>
      </c>
      <c r="N47" s="74" t="s">
        <v>69</v>
      </c>
    </row>
    <row r="48" spans="1:14" s="31" customFormat="1" ht="15.75" x14ac:dyDescent="0.2">
      <c r="A48" s="25" t="s">
        <v>70</v>
      </c>
      <c r="B48" s="26" t="s">
        <v>71</v>
      </c>
      <c r="C48" s="56" t="s">
        <v>72</v>
      </c>
      <c r="D48" s="48"/>
      <c r="E48" s="49"/>
      <c r="F48" s="71">
        <v>5</v>
      </c>
      <c r="G48" s="127" t="s">
        <v>73</v>
      </c>
      <c r="H48" s="127" t="s">
        <v>73</v>
      </c>
      <c r="I48" s="127" t="s">
        <v>73</v>
      </c>
      <c r="J48" s="127" t="s">
        <v>73</v>
      </c>
      <c r="K48" s="127" t="s">
        <v>73</v>
      </c>
      <c r="L48" s="127">
        <v>0</v>
      </c>
      <c r="M48" s="73">
        <v>0</v>
      </c>
      <c r="N48" s="73">
        <v>0</v>
      </c>
    </row>
    <row r="49" spans="1:14" s="31" customFormat="1" ht="15.75" x14ac:dyDescent="0.2">
      <c r="A49" s="25" t="s">
        <v>105</v>
      </c>
      <c r="B49" s="26"/>
      <c r="C49" s="56"/>
      <c r="D49" s="48">
        <v>7</v>
      </c>
      <c r="E49" s="49"/>
      <c r="F49" s="71">
        <v>20</v>
      </c>
      <c r="G49" s="127">
        <v>11</v>
      </c>
      <c r="H49" s="127">
        <v>13</v>
      </c>
      <c r="I49" s="127">
        <v>10</v>
      </c>
      <c r="J49" s="160">
        <v>12</v>
      </c>
      <c r="K49" s="160">
        <v>12.5</v>
      </c>
      <c r="L49" s="127">
        <v>11.6</v>
      </c>
      <c r="M49" s="73">
        <v>11.6</v>
      </c>
      <c r="N49" s="73">
        <v>10.4</v>
      </c>
    </row>
    <row r="50" spans="1:14" s="31" customFormat="1" ht="15.75" x14ac:dyDescent="0.25">
      <c r="A50" s="25" t="s">
        <v>74</v>
      </c>
      <c r="B50" s="26" t="s">
        <v>38</v>
      </c>
      <c r="C50" s="56"/>
      <c r="D50" s="48">
        <v>2401</v>
      </c>
      <c r="E50" s="49"/>
      <c r="F50" s="75">
        <v>2441</v>
      </c>
      <c r="G50" s="131"/>
      <c r="H50" s="131"/>
      <c r="I50" s="131"/>
      <c r="J50" s="131"/>
      <c r="K50" s="131"/>
      <c r="L50" s="131"/>
      <c r="M50" s="76"/>
      <c r="N50" s="76"/>
    </row>
    <row r="51" spans="1:14" s="31" customFormat="1" ht="15.75" x14ac:dyDescent="0.2">
      <c r="A51" s="25" t="s">
        <v>75</v>
      </c>
      <c r="B51" s="26" t="s">
        <v>38</v>
      </c>
      <c r="C51" s="56"/>
      <c r="D51" s="48"/>
      <c r="E51" s="49" t="s">
        <v>24</v>
      </c>
      <c r="F51" s="71"/>
      <c r="G51" s="124"/>
      <c r="H51" s="124"/>
      <c r="I51" s="124">
        <v>0.99911019192848016</v>
      </c>
      <c r="J51" s="124">
        <v>0.99911019192848016</v>
      </c>
      <c r="K51" s="124">
        <v>1.0071433708597022</v>
      </c>
      <c r="L51" s="124">
        <v>1.0071433708597022</v>
      </c>
      <c r="M51" s="64"/>
      <c r="N51" s="64"/>
    </row>
    <row r="52" spans="1:14" s="31" customFormat="1" ht="15.75" x14ac:dyDescent="0.25">
      <c r="A52" s="25" t="s">
        <v>76</v>
      </c>
      <c r="B52" s="26" t="s">
        <v>77</v>
      </c>
      <c r="C52" s="56"/>
      <c r="D52" s="70">
        <v>96</v>
      </c>
      <c r="E52" s="49"/>
      <c r="F52" s="71"/>
      <c r="G52" s="130"/>
      <c r="H52" s="157">
        <v>97.4</v>
      </c>
      <c r="I52" s="130">
        <v>96.398621135985962</v>
      </c>
      <c r="J52" s="160">
        <v>96.9</v>
      </c>
      <c r="K52" s="160">
        <v>96.6</v>
      </c>
      <c r="L52" s="130">
        <v>97.2</v>
      </c>
      <c r="M52" s="72"/>
      <c r="N52" s="72"/>
    </row>
    <row r="53" spans="1:14" s="31" customFormat="1" ht="15.75" x14ac:dyDescent="0.2">
      <c r="A53" s="25" t="s">
        <v>78</v>
      </c>
      <c r="B53" s="26" t="s">
        <v>79</v>
      </c>
      <c r="C53" s="56"/>
      <c r="D53" s="70"/>
      <c r="E53" s="49" t="s">
        <v>24</v>
      </c>
      <c r="F53" s="71"/>
      <c r="G53" s="120"/>
      <c r="H53" s="157">
        <v>88.9</v>
      </c>
      <c r="I53" s="120">
        <v>88.41205861638349</v>
      </c>
      <c r="J53" s="160">
        <v>88</v>
      </c>
      <c r="K53" s="160">
        <v>87.5</v>
      </c>
      <c r="L53" s="120">
        <v>88.7</v>
      </c>
      <c r="M53" s="34">
        <v>88.7</v>
      </c>
      <c r="N53" s="34">
        <v>88.7</v>
      </c>
    </row>
    <row r="54" spans="1:14" s="31" customFormat="1" ht="15.75" x14ac:dyDescent="0.25">
      <c r="A54" s="25" t="s">
        <v>80</v>
      </c>
      <c r="B54" s="26"/>
      <c r="C54" s="56"/>
      <c r="D54" s="70">
        <v>7.5</v>
      </c>
      <c r="E54" s="49"/>
      <c r="F54" s="71"/>
      <c r="G54" s="130"/>
      <c r="H54" s="157"/>
      <c r="I54" s="130">
        <v>7.9865625196027761</v>
      </c>
      <c r="J54" s="193">
        <v>8.9</v>
      </c>
      <c r="K54" s="193">
        <v>9.1</v>
      </c>
      <c r="L54" s="130">
        <v>8.5</v>
      </c>
      <c r="M54" s="72"/>
      <c r="N54" s="72"/>
    </row>
    <row r="55" spans="1:14" s="31" customFormat="1" ht="15.75" x14ac:dyDescent="0.2">
      <c r="A55" s="25" t="s">
        <v>81</v>
      </c>
      <c r="B55" s="26" t="s">
        <v>82</v>
      </c>
      <c r="C55" s="56" t="s">
        <v>83</v>
      </c>
      <c r="D55" s="48"/>
      <c r="E55" s="49" t="s">
        <v>24</v>
      </c>
      <c r="F55" s="49"/>
      <c r="G55" s="126"/>
      <c r="H55" s="126"/>
      <c r="I55" s="126">
        <v>18488.356371834838</v>
      </c>
      <c r="J55" s="193">
        <v>59.2</v>
      </c>
      <c r="K55" s="193">
        <v>59.1</v>
      </c>
      <c r="L55" s="126">
        <v>18492.16275850093</v>
      </c>
      <c r="M55" s="66"/>
      <c r="N55" s="66"/>
    </row>
    <row r="56" spans="1:14" s="31" customFormat="1" ht="15.75" x14ac:dyDescent="0.2">
      <c r="A56" s="25" t="s">
        <v>81</v>
      </c>
      <c r="B56" s="26" t="s">
        <v>84</v>
      </c>
      <c r="C56" s="56" t="s">
        <v>83</v>
      </c>
      <c r="D56" s="48"/>
      <c r="E56" s="49" t="s">
        <v>24</v>
      </c>
      <c r="F56" s="49"/>
      <c r="G56" s="126"/>
      <c r="H56" s="159">
        <v>18590</v>
      </c>
      <c r="I56" s="159">
        <v>18590</v>
      </c>
      <c r="J56" s="155">
        <v>18602</v>
      </c>
      <c r="K56" s="155">
        <v>18562</v>
      </c>
      <c r="L56" s="140">
        <v>18523</v>
      </c>
      <c r="M56" s="66">
        <v>18726</v>
      </c>
      <c r="N56" s="66">
        <v>18799</v>
      </c>
    </row>
    <row r="57" spans="1:14" s="31" customFormat="1" ht="15.75" x14ac:dyDescent="0.2">
      <c r="A57" s="25" t="s">
        <v>85</v>
      </c>
      <c r="B57" s="26" t="s">
        <v>86</v>
      </c>
      <c r="C57" s="56" t="s">
        <v>87</v>
      </c>
      <c r="D57" s="48"/>
      <c r="E57" s="49" t="s">
        <v>88</v>
      </c>
      <c r="F57" s="49"/>
      <c r="G57" s="68" t="s">
        <v>106</v>
      </c>
      <c r="H57" s="68" t="s">
        <v>88</v>
      </c>
      <c r="I57" s="68" t="s">
        <v>88</v>
      </c>
      <c r="J57" s="68" t="s">
        <v>88</v>
      </c>
      <c r="K57" s="68" t="s">
        <v>88</v>
      </c>
      <c r="L57" s="68" t="s">
        <v>88</v>
      </c>
      <c r="M57" s="68" t="s">
        <v>88</v>
      </c>
      <c r="N57" s="68" t="s">
        <v>88</v>
      </c>
    </row>
    <row r="58" spans="1:14" ht="15.75" x14ac:dyDescent="0.25">
      <c r="A58" s="77" t="s">
        <v>90</v>
      </c>
      <c r="B58" s="78"/>
      <c r="C58" s="79" t="s">
        <v>91</v>
      </c>
      <c r="D58" s="80"/>
      <c r="E58" s="81" t="s">
        <v>24</v>
      </c>
      <c r="F58" s="82"/>
      <c r="G58" s="69" t="s">
        <v>92</v>
      </c>
      <c r="H58" s="69" t="s">
        <v>92</v>
      </c>
      <c r="I58" s="69" t="s">
        <v>92</v>
      </c>
      <c r="J58" s="69" t="s">
        <v>92</v>
      </c>
      <c r="K58" s="69" t="s">
        <v>92</v>
      </c>
      <c r="L58" s="69" t="s">
        <v>92</v>
      </c>
      <c r="M58" s="69" t="s">
        <v>92</v>
      </c>
      <c r="N58" s="69" t="s">
        <v>92</v>
      </c>
    </row>
    <row r="59" spans="1:14" ht="16.5" thickBot="1" x14ac:dyDescent="0.3">
      <c r="A59" s="175" t="s">
        <v>108</v>
      </c>
      <c r="B59" s="176"/>
      <c r="C59" s="177"/>
      <c r="D59" s="178"/>
      <c r="E59" s="84"/>
      <c r="F59" s="179"/>
      <c r="G59" s="180"/>
      <c r="H59" s="161"/>
      <c r="I59" s="161"/>
      <c r="J59" s="161"/>
      <c r="K59" s="161"/>
      <c r="L59" s="161"/>
      <c r="M59" s="161"/>
      <c r="N59" s="161"/>
    </row>
    <row r="60" spans="1:14" ht="15.75" x14ac:dyDescent="0.25">
      <c r="A60" s="174" t="s">
        <v>109</v>
      </c>
      <c r="C60" s="147" t="s">
        <v>110</v>
      </c>
      <c r="E60" s="81"/>
      <c r="F60" s="82"/>
      <c r="G60" s="112"/>
      <c r="H60" s="147" t="s">
        <v>111</v>
      </c>
      <c r="I60" s="147" t="s">
        <v>111</v>
      </c>
      <c r="J60" s="148" t="s">
        <v>56</v>
      </c>
      <c r="K60" s="148" t="s">
        <v>56</v>
      </c>
      <c r="L60" s="118" t="s">
        <v>164</v>
      </c>
      <c r="M60" s="189" t="s">
        <v>98</v>
      </c>
      <c r="N60" s="191" t="s">
        <v>98</v>
      </c>
    </row>
    <row r="61" spans="1:14" ht="15.75" x14ac:dyDescent="0.25">
      <c r="A61" s="113" t="s">
        <v>112</v>
      </c>
      <c r="C61" s="114" t="s">
        <v>110</v>
      </c>
      <c r="E61" s="81"/>
      <c r="F61" s="82"/>
      <c r="G61" s="112"/>
      <c r="H61" s="114" t="s">
        <v>111</v>
      </c>
      <c r="I61" s="114" t="s">
        <v>111</v>
      </c>
      <c r="J61" s="116" t="s">
        <v>56</v>
      </c>
      <c r="K61" s="116" t="s">
        <v>56</v>
      </c>
      <c r="L61" s="118" t="s">
        <v>164</v>
      </c>
      <c r="M61" s="146" t="s">
        <v>98</v>
      </c>
      <c r="N61" s="156" t="s">
        <v>98</v>
      </c>
    </row>
    <row r="62" spans="1:14" ht="15.75" x14ac:dyDescent="0.25">
      <c r="A62" s="113" t="s">
        <v>113</v>
      </c>
      <c r="C62" s="114" t="s">
        <v>110</v>
      </c>
      <c r="E62" s="81"/>
      <c r="F62" s="82"/>
      <c r="G62" s="112"/>
      <c r="H62" s="114" t="s">
        <v>111</v>
      </c>
      <c r="I62" s="114" t="s">
        <v>111</v>
      </c>
      <c r="J62" s="112"/>
      <c r="K62" s="112"/>
      <c r="L62" s="132"/>
      <c r="M62" s="190"/>
      <c r="N62" s="69"/>
    </row>
    <row r="63" spans="1:14" ht="15.75" x14ac:dyDescent="0.25">
      <c r="A63" s="113" t="s">
        <v>114</v>
      </c>
      <c r="C63" s="114" t="s">
        <v>110</v>
      </c>
      <c r="E63" s="81"/>
      <c r="F63" s="82"/>
      <c r="G63" s="112"/>
      <c r="H63" s="114" t="s">
        <v>111</v>
      </c>
      <c r="I63" s="114" t="s">
        <v>111</v>
      </c>
      <c r="J63" s="112"/>
      <c r="K63" s="112"/>
      <c r="L63" s="118"/>
      <c r="M63" s="190"/>
      <c r="N63" s="69"/>
    </row>
    <row r="64" spans="1:14" ht="15.75" x14ac:dyDescent="0.25">
      <c r="A64" s="113" t="s">
        <v>115</v>
      </c>
      <c r="C64" s="114" t="s">
        <v>110</v>
      </c>
      <c r="E64" s="81"/>
      <c r="F64" s="82"/>
      <c r="G64" s="112"/>
      <c r="H64" s="114" t="s">
        <v>111</v>
      </c>
      <c r="I64" s="114" t="s">
        <v>111</v>
      </c>
      <c r="J64" s="112"/>
      <c r="K64" s="112"/>
      <c r="L64" s="187"/>
      <c r="M64" s="190"/>
      <c r="N64" s="69"/>
    </row>
    <row r="65" spans="1:14" ht="15.75" x14ac:dyDescent="0.25">
      <c r="A65" s="113" t="s">
        <v>116</v>
      </c>
      <c r="C65" s="114" t="s">
        <v>110</v>
      </c>
      <c r="E65" s="81"/>
      <c r="F65" s="82"/>
      <c r="G65" s="112"/>
      <c r="H65" s="114" t="s">
        <v>111</v>
      </c>
      <c r="I65" s="114" t="s">
        <v>111</v>
      </c>
      <c r="J65" s="116" t="s">
        <v>56</v>
      </c>
      <c r="K65" s="116" t="s">
        <v>56</v>
      </c>
      <c r="L65" s="118" t="s">
        <v>164</v>
      </c>
      <c r="M65" s="146" t="s">
        <v>98</v>
      </c>
      <c r="N65" s="156" t="s">
        <v>98</v>
      </c>
    </row>
    <row r="66" spans="1:14" ht="15.75" x14ac:dyDescent="0.25">
      <c r="A66" s="113" t="s">
        <v>117</v>
      </c>
      <c r="C66" s="114" t="s">
        <v>110</v>
      </c>
      <c r="E66" s="81"/>
      <c r="F66" s="82"/>
      <c r="G66" s="112"/>
      <c r="H66" s="114" t="s">
        <v>111</v>
      </c>
      <c r="I66" s="114" t="s">
        <v>111</v>
      </c>
      <c r="J66" s="112"/>
      <c r="K66" s="112"/>
      <c r="L66" s="188"/>
      <c r="M66" s="190"/>
      <c r="N66" s="69"/>
    </row>
    <row r="67" spans="1:14" ht="15.75" x14ac:dyDescent="0.25">
      <c r="A67" s="113" t="s">
        <v>118</v>
      </c>
      <c r="C67" s="114" t="s">
        <v>110</v>
      </c>
      <c r="E67" s="81"/>
      <c r="F67" s="82"/>
      <c r="G67" s="112"/>
      <c r="H67" s="114" t="s">
        <v>111</v>
      </c>
      <c r="I67" s="114" t="s">
        <v>111</v>
      </c>
      <c r="J67" s="112"/>
      <c r="K67" s="112"/>
      <c r="L67" s="112"/>
      <c r="M67" s="188"/>
      <c r="N67" s="69"/>
    </row>
    <row r="68" spans="1:14" ht="15.75" x14ac:dyDescent="0.25">
      <c r="A68" s="113" t="s">
        <v>119</v>
      </c>
      <c r="C68" s="114" t="s">
        <v>110</v>
      </c>
      <c r="E68" s="81"/>
      <c r="F68" s="82"/>
      <c r="G68" s="112"/>
      <c r="H68" s="114" t="s">
        <v>111</v>
      </c>
      <c r="I68" s="114" t="s">
        <v>111</v>
      </c>
      <c r="J68" s="112"/>
      <c r="K68" s="112"/>
      <c r="L68" s="112"/>
      <c r="M68" s="188"/>
      <c r="N68" s="69"/>
    </row>
    <row r="69" spans="1:14" ht="15.75" x14ac:dyDescent="0.25">
      <c r="A69" s="113" t="s">
        <v>120</v>
      </c>
      <c r="C69" s="114" t="s">
        <v>110</v>
      </c>
      <c r="E69" s="81"/>
      <c r="F69" s="82"/>
      <c r="G69" s="112"/>
      <c r="H69" s="114" t="s">
        <v>111</v>
      </c>
      <c r="I69" s="114" t="s">
        <v>111</v>
      </c>
      <c r="J69" s="116" t="s">
        <v>56</v>
      </c>
      <c r="K69" s="116" t="s">
        <v>56</v>
      </c>
      <c r="L69" s="112" t="s">
        <v>164</v>
      </c>
      <c r="M69" t="s">
        <v>98</v>
      </c>
      <c r="N69" s="156" t="s">
        <v>98</v>
      </c>
    </row>
    <row r="70" spans="1:14" ht="15.75" x14ac:dyDescent="0.25">
      <c r="A70" s="113" t="s">
        <v>121</v>
      </c>
      <c r="C70" s="114" t="s">
        <v>110</v>
      </c>
      <c r="E70" s="81"/>
      <c r="F70" s="82"/>
      <c r="G70" s="112"/>
      <c r="H70" s="114" t="s">
        <v>111</v>
      </c>
      <c r="I70" s="114" t="s">
        <v>111</v>
      </c>
      <c r="J70" s="112"/>
      <c r="K70" s="112"/>
      <c r="L70" s="112"/>
      <c r="M70" s="188"/>
      <c r="N70" s="69"/>
    </row>
    <row r="71" spans="1:14" ht="15.75" x14ac:dyDescent="0.25">
      <c r="A71" s="113" t="s">
        <v>122</v>
      </c>
      <c r="C71" s="114" t="s">
        <v>110</v>
      </c>
      <c r="E71" s="81"/>
      <c r="F71" s="82"/>
      <c r="G71" s="112"/>
      <c r="H71" s="114" t="s">
        <v>111</v>
      </c>
      <c r="I71" s="114" t="s">
        <v>111</v>
      </c>
      <c r="J71" s="112"/>
      <c r="K71" s="112"/>
      <c r="L71" s="112"/>
      <c r="M71" s="112"/>
      <c r="N71" s="112"/>
    </row>
    <row r="72" spans="1:14" ht="15.75" x14ac:dyDescent="0.25">
      <c r="A72" s="113" t="s">
        <v>123</v>
      </c>
      <c r="C72" s="114" t="s">
        <v>110</v>
      </c>
      <c r="E72" s="81"/>
      <c r="F72" s="82"/>
      <c r="G72" s="112"/>
      <c r="H72" s="114" t="s">
        <v>111</v>
      </c>
      <c r="I72" s="114" t="s">
        <v>111</v>
      </c>
      <c r="J72" s="112"/>
      <c r="K72" s="112"/>
      <c r="L72" s="112"/>
      <c r="M72" s="112"/>
      <c r="N72" s="112"/>
    </row>
    <row r="73" spans="1:14" ht="15.75" x14ac:dyDescent="0.25">
      <c r="A73" s="113" t="s">
        <v>124</v>
      </c>
      <c r="C73" s="114" t="s">
        <v>125</v>
      </c>
      <c r="E73" s="81"/>
      <c r="F73" s="82"/>
      <c r="G73" s="112"/>
      <c r="H73" s="114" t="s">
        <v>111</v>
      </c>
      <c r="I73" s="114" t="s">
        <v>111</v>
      </c>
      <c r="J73" s="112"/>
      <c r="K73" s="112"/>
      <c r="L73" s="112"/>
      <c r="M73" s="112"/>
      <c r="N73" s="112"/>
    </row>
    <row r="74" spans="1:14" ht="15.75" x14ac:dyDescent="0.25">
      <c r="A74" s="113"/>
      <c r="C74" s="113"/>
      <c r="E74" s="81"/>
      <c r="F74" s="82"/>
      <c r="G74" s="112"/>
      <c r="H74" s="114"/>
      <c r="I74" s="114"/>
      <c r="J74" s="112"/>
      <c r="K74" s="112"/>
      <c r="L74" s="112"/>
      <c r="M74" s="112"/>
      <c r="N74" s="112"/>
    </row>
    <row r="75" spans="1:14" ht="15.75" x14ac:dyDescent="0.25">
      <c r="A75" s="113" t="s">
        <v>126</v>
      </c>
      <c r="C75" s="115"/>
      <c r="E75" s="81"/>
      <c r="F75" s="82"/>
      <c r="G75" s="112"/>
      <c r="H75" s="115"/>
      <c r="I75" s="115"/>
      <c r="J75" s="112"/>
      <c r="K75" s="112"/>
      <c r="L75" s="112"/>
      <c r="M75" s="112"/>
      <c r="N75" s="112"/>
    </row>
    <row r="76" spans="1:14" ht="15.75" x14ac:dyDescent="0.25">
      <c r="A76" s="113" t="s">
        <v>127</v>
      </c>
      <c r="C76" s="114" t="s">
        <v>128</v>
      </c>
      <c r="E76" s="81"/>
      <c r="F76" s="82"/>
      <c r="G76" s="112"/>
      <c r="H76" s="114" t="s">
        <v>129</v>
      </c>
      <c r="I76" s="114" t="s">
        <v>129</v>
      </c>
      <c r="J76" s="112"/>
      <c r="K76" s="112"/>
      <c r="L76" s="112"/>
      <c r="M76" s="112"/>
      <c r="N76" s="112"/>
    </row>
    <row r="77" spans="1:14" ht="15.75" x14ac:dyDescent="0.25">
      <c r="A77" s="113" t="s">
        <v>130</v>
      </c>
      <c r="C77" s="114" t="s">
        <v>128</v>
      </c>
      <c r="E77" s="81"/>
      <c r="F77" s="82"/>
      <c r="G77" s="112"/>
      <c r="H77" s="110">
        <v>21.9</v>
      </c>
      <c r="I77" s="110">
        <v>21.9</v>
      </c>
      <c r="J77" s="112"/>
      <c r="K77" s="112"/>
      <c r="L77" s="112"/>
      <c r="M77" s="112"/>
      <c r="N77" s="112"/>
    </row>
    <row r="78" spans="1:14" ht="15.75" x14ac:dyDescent="0.25">
      <c r="A78" s="113" t="s">
        <v>131</v>
      </c>
      <c r="C78" s="114" t="s">
        <v>128</v>
      </c>
      <c r="E78" s="81"/>
      <c r="F78" s="82"/>
      <c r="G78" s="112"/>
      <c r="H78" s="110">
        <v>33.299999999999997</v>
      </c>
      <c r="I78" s="110">
        <v>33.299999999999997</v>
      </c>
      <c r="J78" s="112"/>
      <c r="K78" s="112"/>
      <c r="L78" s="112"/>
      <c r="M78" s="112"/>
      <c r="N78" s="112"/>
    </row>
    <row r="79" spans="1:14" ht="15.75" x14ac:dyDescent="0.25">
      <c r="A79" s="113" t="s">
        <v>132</v>
      </c>
      <c r="C79" s="114" t="s">
        <v>128</v>
      </c>
      <c r="E79" s="81"/>
      <c r="F79" s="82"/>
      <c r="G79" s="112"/>
      <c r="H79" s="114" t="s">
        <v>129</v>
      </c>
      <c r="I79" s="114" t="s">
        <v>129</v>
      </c>
      <c r="J79" s="112"/>
      <c r="K79" s="112"/>
      <c r="L79" s="112"/>
      <c r="M79" s="112"/>
      <c r="N79" s="112"/>
    </row>
    <row r="80" spans="1:14" ht="15.75" x14ac:dyDescent="0.25">
      <c r="A80" s="113" t="s">
        <v>133</v>
      </c>
      <c r="C80" s="114" t="s">
        <v>128</v>
      </c>
      <c r="E80" s="81"/>
      <c r="F80" s="82"/>
      <c r="G80" s="112"/>
      <c r="H80" s="110">
        <v>0.1</v>
      </c>
      <c r="I80" s="110">
        <v>0.1</v>
      </c>
      <c r="J80" s="112"/>
      <c r="K80" s="112"/>
      <c r="L80" s="112"/>
      <c r="M80" s="112"/>
      <c r="N80" s="112"/>
    </row>
    <row r="81" spans="1:14" ht="15.75" x14ac:dyDescent="0.25">
      <c r="A81" s="113" t="s">
        <v>134</v>
      </c>
      <c r="C81" s="114" t="s">
        <v>128</v>
      </c>
      <c r="E81" s="81"/>
      <c r="F81" s="82"/>
      <c r="G81" s="112"/>
      <c r="H81" s="110">
        <v>0.4</v>
      </c>
      <c r="I81" s="110">
        <v>0.4</v>
      </c>
      <c r="J81" s="112"/>
      <c r="K81" s="112"/>
      <c r="L81" s="112"/>
      <c r="M81" s="112"/>
      <c r="N81" s="112"/>
    </row>
    <row r="82" spans="1:14" ht="15.75" x14ac:dyDescent="0.25">
      <c r="A82" s="113" t="s">
        <v>135</v>
      </c>
      <c r="C82" s="114" t="s">
        <v>128</v>
      </c>
      <c r="E82" s="81"/>
      <c r="F82" s="82"/>
      <c r="G82" s="112"/>
      <c r="H82" s="114" t="s">
        <v>129</v>
      </c>
      <c r="I82" s="114" t="s">
        <v>129</v>
      </c>
      <c r="J82" s="112"/>
      <c r="K82" s="112"/>
      <c r="L82" s="112"/>
      <c r="M82" s="112"/>
      <c r="N82" s="112"/>
    </row>
    <row r="83" spans="1:14" ht="15.75" x14ac:dyDescent="0.25">
      <c r="A83" s="113" t="s">
        <v>136</v>
      </c>
      <c r="C83" s="114" t="s">
        <v>128</v>
      </c>
      <c r="E83" s="81"/>
      <c r="F83" s="82"/>
      <c r="G83" s="112"/>
      <c r="H83" s="110">
        <v>0.6</v>
      </c>
      <c r="I83" s="110">
        <v>0.6</v>
      </c>
      <c r="J83" s="112"/>
      <c r="K83" s="112"/>
      <c r="L83" s="112"/>
      <c r="M83" s="112"/>
      <c r="N83" s="112"/>
    </row>
    <row r="84" spans="1:14" ht="15.75" x14ac:dyDescent="0.25">
      <c r="A84" s="113" t="s">
        <v>137</v>
      </c>
      <c r="C84" s="114" t="s">
        <v>128</v>
      </c>
      <c r="E84" s="81"/>
      <c r="F84" s="82"/>
      <c r="G84" s="112"/>
      <c r="H84" s="110">
        <v>1.9</v>
      </c>
      <c r="I84" s="110">
        <v>1.9</v>
      </c>
      <c r="J84" s="112"/>
      <c r="K84" s="112"/>
      <c r="L84" s="112"/>
      <c r="M84" s="112"/>
      <c r="N84" s="112"/>
    </row>
    <row r="85" spans="1:14" ht="15.75" x14ac:dyDescent="0.25">
      <c r="A85" s="113" t="s">
        <v>138</v>
      </c>
      <c r="C85" s="114" t="s">
        <v>128</v>
      </c>
      <c r="E85" s="81"/>
      <c r="F85" s="82"/>
      <c r="G85" s="112"/>
      <c r="H85" s="110">
        <v>0.9</v>
      </c>
      <c r="I85" s="110">
        <v>0.9</v>
      </c>
      <c r="J85" s="112"/>
      <c r="K85" s="112"/>
      <c r="L85" s="112"/>
      <c r="M85" s="112"/>
      <c r="N85" s="112"/>
    </row>
    <row r="86" spans="1:14" ht="15.75" x14ac:dyDescent="0.25">
      <c r="A86" s="113" t="s">
        <v>139</v>
      </c>
      <c r="C86" s="114" t="s">
        <v>128</v>
      </c>
      <c r="E86" s="81"/>
      <c r="F86" s="82"/>
      <c r="G86" s="112"/>
      <c r="H86" s="110">
        <v>0.8</v>
      </c>
      <c r="I86" s="110">
        <v>0.8</v>
      </c>
      <c r="J86" s="112"/>
      <c r="K86" s="112"/>
      <c r="L86" s="112"/>
      <c r="M86" s="112"/>
      <c r="N86" s="112"/>
    </row>
    <row r="87" spans="1:14" ht="15.75" x14ac:dyDescent="0.25">
      <c r="A87" s="113" t="s">
        <v>140</v>
      </c>
      <c r="C87" s="114" t="s">
        <v>128</v>
      </c>
      <c r="E87" s="81"/>
      <c r="F87" s="82"/>
      <c r="G87" s="112"/>
      <c r="H87" s="110">
        <v>0.9</v>
      </c>
      <c r="I87" s="110">
        <v>0.9</v>
      </c>
      <c r="J87" s="112"/>
      <c r="K87" s="112"/>
      <c r="L87" s="112"/>
      <c r="M87" s="112"/>
      <c r="N87" s="112"/>
    </row>
    <row r="88" spans="1:14" ht="15.75" x14ac:dyDescent="0.25">
      <c r="A88" s="113" t="s">
        <v>141</v>
      </c>
      <c r="C88" s="114" t="s">
        <v>128</v>
      </c>
      <c r="E88" s="81"/>
      <c r="F88" s="82"/>
      <c r="G88" s="112"/>
      <c r="H88" s="110">
        <v>3.6</v>
      </c>
      <c r="I88" s="110">
        <v>3.6</v>
      </c>
      <c r="J88" s="112"/>
      <c r="K88" s="112"/>
      <c r="L88" s="112"/>
      <c r="M88" s="112"/>
      <c r="N88" s="112"/>
    </row>
    <row r="89" spans="1:14" ht="15.75" x14ac:dyDescent="0.25">
      <c r="A89" s="113" t="s">
        <v>142</v>
      </c>
      <c r="C89" s="114" t="s">
        <v>128</v>
      </c>
      <c r="E89" s="81"/>
      <c r="F89" s="82"/>
      <c r="G89" s="112"/>
      <c r="H89" s="110">
        <v>0.7</v>
      </c>
      <c r="I89" s="110">
        <v>0.7</v>
      </c>
      <c r="J89" s="112"/>
      <c r="K89" s="112"/>
      <c r="L89" s="112"/>
      <c r="M89" s="112"/>
      <c r="N89" s="112"/>
    </row>
    <row r="90" spans="1:14" ht="15.75" x14ac:dyDescent="0.25">
      <c r="A90" s="113" t="s">
        <v>143</v>
      </c>
      <c r="C90" s="114" t="s">
        <v>128</v>
      </c>
      <c r="E90" s="81"/>
      <c r="F90" s="82"/>
      <c r="G90" s="112"/>
      <c r="H90" s="110">
        <v>0.1</v>
      </c>
      <c r="I90" s="110">
        <v>0.1</v>
      </c>
      <c r="J90" s="112"/>
      <c r="K90" s="112"/>
      <c r="L90" s="112"/>
      <c r="M90" s="112"/>
      <c r="N90" s="112"/>
    </row>
    <row r="91" spans="1:14" ht="15.75" x14ac:dyDescent="0.25">
      <c r="A91" s="113" t="s">
        <v>144</v>
      </c>
      <c r="C91" s="114" t="s">
        <v>128</v>
      </c>
      <c r="E91" s="81"/>
      <c r="F91" s="82"/>
      <c r="G91" s="112"/>
      <c r="H91" s="110">
        <v>0.3</v>
      </c>
      <c r="I91" s="110">
        <v>0.3</v>
      </c>
      <c r="J91" s="112"/>
      <c r="K91" s="112"/>
      <c r="L91" s="112"/>
      <c r="M91" s="112"/>
      <c r="N91" s="112"/>
    </row>
    <row r="92" spans="1:14" ht="15.75" x14ac:dyDescent="0.25">
      <c r="A92" s="113" t="s">
        <v>145</v>
      </c>
      <c r="C92" s="114" t="s">
        <v>128</v>
      </c>
      <c r="E92" s="81"/>
      <c r="F92" s="82"/>
      <c r="G92" s="112"/>
      <c r="H92" s="114" t="s">
        <v>129</v>
      </c>
      <c r="I92" s="114" t="s">
        <v>129</v>
      </c>
      <c r="J92" s="112"/>
      <c r="K92" s="112"/>
      <c r="L92" s="112"/>
      <c r="M92" s="112"/>
      <c r="N92" s="112"/>
    </row>
    <row r="93" spans="1:14" ht="15.75" x14ac:dyDescent="0.25">
      <c r="A93" s="113" t="s">
        <v>146</v>
      </c>
      <c r="C93" s="114" t="s">
        <v>128</v>
      </c>
      <c r="E93" s="81"/>
      <c r="F93" s="82"/>
      <c r="G93" s="112"/>
      <c r="H93" s="114" t="s">
        <v>129</v>
      </c>
      <c r="I93" s="114" t="s">
        <v>129</v>
      </c>
      <c r="J93" s="112"/>
      <c r="K93" s="112"/>
      <c r="L93" s="112"/>
      <c r="M93" s="112"/>
      <c r="N93" s="112"/>
    </row>
    <row r="94" spans="1:14" ht="15.75" x14ac:dyDescent="0.25">
      <c r="A94" s="113" t="s">
        <v>147</v>
      </c>
      <c r="C94" s="114" t="s">
        <v>128</v>
      </c>
      <c r="E94" s="81"/>
      <c r="F94" s="82"/>
      <c r="G94" s="112"/>
      <c r="H94" s="114" t="s">
        <v>129</v>
      </c>
      <c r="I94" s="114" t="s">
        <v>129</v>
      </c>
      <c r="J94" s="112"/>
      <c r="K94" s="112"/>
      <c r="L94" s="112"/>
      <c r="M94" s="112"/>
      <c r="N94" s="112"/>
    </row>
    <row r="95" spans="1:14" ht="15.75" x14ac:dyDescent="0.25">
      <c r="A95" s="113" t="s">
        <v>148</v>
      </c>
      <c r="C95" s="114" t="s">
        <v>128</v>
      </c>
      <c r="E95" s="81"/>
      <c r="F95" s="82"/>
      <c r="G95" s="112"/>
      <c r="H95" s="114" t="s">
        <v>129</v>
      </c>
      <c r="I95" s="114" t="s">
        <v>129</v>
      </c>
      <c r="J95" s="112"/>
      <c r="K95" s="112"/>
      <c r="L95" s="112"/>
      <c r="M95" s="112"/>
      <c r="N95" s="112"/>
    </row>
    <row r="96" spans="1:14" ht="15.75" x14ac:dyDescent="0.25">
      <c r="A96" s="113" t="s">
        <v>149</v>
      </c>
      <c r="C96" s="114" t="s">
        <v>128</v>
      </c>
      <c r="E96" s="81"/>
      <c r="F96" s="82"/>
      <c r="G96" s="112"/>
      <c r="H96" s="110">
        <v>0.1</v>
      </c>
      <c r="I96" s="110">
        <v>0.1</v>
      </c>
      <c r="J96" s="112"/>
      <c r="K96" s="112"/>
      <c r="L96" s="112"/>
      <c r="M96" s="112"/>
      <c r="N96" s="112"/>
    </row>
    <row r="97" spans="1:14" ht="15.75" x14ac:dyDescent="0.25">
      <c r="A97" s="113" t="s">
        <v>150</v>
      </c>
      <c r="C97" s="114" t="s">
        <v>128</v>
      </c>
      <c r="E97" s="81"/>
      <c r="F97" s="82"/>
      <c r="G97" s="112"/>
      <c r="H97" s="114" t="s">
        <v>129</v>
      </c>
      <c r="I97" s="114" t="s">
        <v>129</v>
      </c>
      <c r="J97" s="112"/>
      <c r="K97" s="112"/>
      <c r="L97" s="112"/>
      <c r="M97" s="112"/>
      <c r="N97" s="112"/>
    </row>
    <row r="98" spans="1:14" ht="15.75" x14ac:dyDescent="0.25">
      <c r="A98" s="113" t="s">
        <v>151</v>
      </c>
      <c r="C98" s="114" t="s">
        <v>128</v>
      </c>
      <c r="E98" s="81"/>
      <c r="F98" s="82"/>
      <c r="G98" s="112"/>
      <c r="H98" s="110">
        <v>0.2</v>
      </c>
      <c r="I98" s="110">
        <v>0.2</v>
      </c>
      <c r="J98" s="112"/>
      <c r="K98" s="112"/>
      <c r="L98" s="112"/>
      <c r="M98" s="112"/>
      <c r="N98" s="112"/>
    </row>
    <row r="99" spans="1:14" ht="15.75" x14ac:dyDescent="0.25">
      <c r="A99" s="113" t="s">
        <v>152</v>
      </c>
      <c r="C99" s="114" t="s">
        <v>128</v>
      </c>
      <c r="E99" s="81"/>
      <c r="F99" s="82"/>
      <c r="G99" s="112"/>
      <c r="H99" s="110">
        <v>0.1</v>
      </c>
      <c r="I99" s="110">
        <v>0.1</v>
      </c>
      <c r="J99" s="112"/>
      <c r="K99" s="112"/>
      <c r="L99" s="112"/>
      <c r="M99" s="112"/>
      <c r="N99" s="112"/>
    </row>
    <row r="100" spans="1:14" ht="15.75" x14ac:dyDescent="0.25">
      <c r="A100" s="113" t="s">
        <v>153</v>
      </c>
      <c r="C100" s="114" t="s">
        <v>128</v>
      </c>
      <c r="E100" s="81"/>
      <c r="F100" s="82"/>
      <c r="G100" s="112"/>
      <c r="H100" s="110">
        <v>0.6</v>
      </c>
      <c r="I100" s="110">
        <v>0.6</v>
      </c>
      <c r="J100" s="112"/>
      <c r="K100" s="112"/>
      <c r="L100" s="112"/>
      <c r="M100" s="112"/>
      <c r="N100" s="112"/>
    </row>
    <row r="101" spans="1:14" ht="15.75" x14ac:dyDescent="0.25">
      <c r="A101" s="113" t="s">
        <v>154</v>
      </c>
      <c r="C101" s="114" t="s">
        <v>128</v>
      </c>
      <c r="E101" s="81"/>
      <c r="F101" s="82"/>
      <c r="G101" s="112"/>
      <c r="H101" s="114" t="s">
        <v>129</v>
      </c>
      <c r="I101" s="114" t="s">
        <v>129</v>
      </c>
      <c r="J101" s="112"/>
      <c r="K101" s="112"/>
      <c r="L101" s="112"/>
      <c r="M101" s="112"/>
      <c r="N101" s="112"/>
    </row>
    <row r="102" spans="1:14" ht="15.75" x14ac:dyDescent="0.25">
      <c r="A102" s="113" t="s">
        <v>155</v>
      </c>
      <c r="C102" s="114" t="s">
        <v>128</v>
      </c>
      <c r="E102" s="81"/>
      <c r="F102" s="82"/>
      <c r="G102" s="112"/>
      <c r="H102" s="114" t="s">
        <v>129</v>
      </c>
      <c r="I102" s="114" t="s">
        <v>129</v>
      </c>
      <c r="J102" s="112"/>
      <c r="K102" s="112"/>
      <c r="L102" s="112"/>
      <c r="M102" s="112"/>
      <c r="N102" s="112"/>
    </row>
    <row r="103" spans="1:14" ht="15.75" x14ac:dyDescent="0.25">
      <c r="A103" s="113" t="s">
        <v>156</v>
      </c>
      <c r="C103" s="114" t="s">
        <v>128</v>
      </c>
      <c r="E103" s="81"/>
      <c r="F103" s="82"/>
      <c r="G103" s="112"/>
      <c r="H103" s="114" t="s">
        <v>129</v>
      </c>
      <c r="I103" s="114" t="s">
        <v>129</v>
      </c>
      <c r="J103" s="112"/>
      <c r="K103" s="112"/>
      <c r="L103" s="112"/>
      <c r="M103" s="112"/>
      <c r="N103" s="112"/>
    </row>
    <row r="104" spans="1:14" ht="15.75" x14ac:dyDescent="0.25">
      <c r="A104" s="135" t="s">
        <v>57</v>
      </c>
      <c r="C104" s="136" t="s">
        <v>23</v>
      </c>
      <c r="E104" s="81"/>
      <c r="F104" s="82"/>
      <c r="G104" s="112"/>
      <c r="H104" s="114"/>
      <c r="I104" s="114"/>
      <c r="J104" s="112"/>
      <c r="K104" s="156"/>
      <c r="L104" s="140"/>
      <c r="M104" s="181"/>
      <c r="N104" s="112"/>
    </row>
    <row r="105" spans="1:14" ht="15.75" x14ac:dyDescent="0.25">
      <c r="A105" s="135" t="s">
        <v>168</v>
      </c>
      <c r="C105" s="136" t="s">
        <v>23</v>
      </c>
      <c r="E105" s="81"/>
      <c r="F105" s="82"/>
      <c r="G105" s="112"/>
      <c r="H105" s="114"/>
      <c r="I105" s="184">
        <v>0.06</v>
      </c>
      <c r="J105" s="196">
        <v>0.02</v>
      </c>
      <c r="K105" s="196">
        <v>0.02</v>
      </c>
      <c r="L105" s="140">
        <v>0</v>
      </c>
      <c r="M105" s="181"/>
      <c r="N105" s="112"/>
    </row>
    <row r="106" spans="1:14" ht="15.75" x14ac:dyDescent="0.25">
      <c r="A106" s="135" t="s">
        <v>169</v>
      </c>
      <c r="C106" s="136" t="s">
        <v>23</v>
      </c>
      <c r="E106" s="81"/>
      <c r="F106" s="82"/>
      <c r="G106" s="112"/>
      <c r="H106" s="114"/>
      <c r="I106" s="184">
        <v>18.46</v>
      </c>
      <c r="J106" s="193">
        <v>18.600000000000001</v>
      </c>
      <c r="K106" s="193">
        <v>18.399999999999999</v>
      </c>
      <c r="L106" s="112">
        <v>19.2</v>
      </c>
      <c r="M106" s="112"/>
      <c r="N106" s="112"/>
    </row>
    <row r="107" spans="1:14" ht="15.75" x14ac:dyDescent="0.25">
      <c r="A107" s="135" t="s">
        <v>170</v>
      </c>
      <c r="C107" s="136" t="s">
        <v>23</v>
      </c>
      <c r="E107" s="81"/>
      <c r="F107" s="82"/>
      <c r="G107" s="112"/>
      <c r="H107" s="114"/>
      <c r="I107" s="184">
        <v>1.27</v>
      </c>
      <c r="J107" s="193">
        <v>1.4</v>
      </c>
      <c r="K107" s="193">
        <v>1.4</v>
      </c>
      <c r="L107" s="112"/>
      <c r="M107" s="112"/>
      <c r="N107" s="112"/>
    </row>
    <row r="108" spans="1:14" ht="15.75" x14ac:dyDescent="0.25">
      <c r="A108" s="135" t="s">
        <v>171</v>
      </c>
      <c r="C108" s="136" t="s">
        <v>23</v>
      </c>
      <c r="E108" s="81"/>
      <c r="F108" s="82"/>
      <c r="G108" s="112"/>
      <c r="H108" s="114"/>
      <c r="I108" s="184">
        <v>8.66</v>
      </c>
      <c r="J108" s="193">
        <v>9.1</v>
      </c>
      <c r="K108" s="193">
        <v>8.9</v>
      </c>
      <c r="L108" s="112"/>
      <c r="M108" s="112"/>
      <c r="N108" s="112"/>
    </row>
    <row r="109" spans="1:14" ht="15.75" x14ac:dyDescent="0.25">
      <c r="A109" s="135" t="s">
        <v>172</v>
      </c>
      <c r="C109" s="136" t="s">
        <v>23</v>
      </c>
      <c r="E109" s="81"/>
      <c r="F109" s="82"/>
      <c r="G109" s="112"/>
      <c r="H109" s="110">
        <v>0.6</v>
      </c>
      <c r="I109" s="185">
        <v>2.0099999999999998</v>
      </c>
      <c r="J109" s="193">
        <v>2.1</v>
      </c>
      <c r="K109" s="193">
        <v>2.2000000000000002</v>
      </c>
      <c r="L109" s="112"/>
      <c r="M109" s="112"/>
      <c r="N109" s="112"/>
    </row>
    <row r="110" spans="1:14" ht="15.75" x14ac:dyDescent="0.25">
      <c r="A110" s="135" t="s">
        <v>59</v>
      </c>
      <c r="C110" s="136" t="s">
        <v>173</v>
      </c>
      <c r="E110" s="81"/>
      <c r="F110" s="82"/>
      <c r="G110" s="112"/>
      <c r="H110" s="114" t="s">
        <v>211</v>
      </c>
      <c r="I110" s="186">
        <v>0.05</v>
      </c>
      <c r="J110" s="112"/>
      <c r="K110" s="112"/>
      <c r="L110" s="112"/>
      <c r="M110" s="112"/>
      <c r="N110" s="112"/>
    </row>
    <row r="111" spans="1:14" ht="16.5" customHeight="1" thickBot="1" x14ac:dyDescent="0.25">
      <c r="A111" s="113"/>
      <c r="B111" s="182"/>
      <c r="C111" s="114"/>
      <c r="D111" s="183"/>
      <c r="E111" s="84"/>
      <c r="F111" s="85"/>
      <c r="G111" s="86"/>
      <c r="H111" s="114"/>
      <c r="I111" s="114"/>
      <c r="J111" s="86"/>
      <c r="K111" s="86"/>
      <c r="L111" s="86"/>
      <c r="M111" s="86"/>
      <c r="N111" s="86"/>
    </row>
    <row r="112" spans="1:14" x14ac:dyDescent="0.2">
      <c r="A112" s="90"/>
      <c r="B112" s="91"/>
      <c r="D112" s="92"/>
    </row>
    <row r="113" spans="2:2" ht="15.75" customHeight="1" x14ac:dyDescent="0.2">
      <c r="B113" s="91"/>
    </row>
    <row r="114" spans="2:2" ht="15.75" customHeight="1" x14ac:dyDescent="0.2">
      <c r="B114" s="91"/>
    </row>
    <row r="115" spans="2:2" ht="15.75" customHeight="1" x14ac:dyDescent="0.2">
      <c r="B115" s="91"/>
    </row>
    <row r="116" spans="2:2" ht="15.75" customHeight="1" x14ac:dyDescent="0.2"/>
    <row r="117" spans="2:2" ht="15.75" customHeight="1" x14ac:dyDescent="0.2"/>
    <row r="118" spans="2:2" ht="15.75" customHeight="1" x14ac:dyDescent="0.2"/>
    <row r="119" spans="2:2" ht="15.75" customHeight="1" x14ac:dyDescent="0.2"/>
    <row r="125" spans="2:2" ht="15.75" customHeight="1" x14ac:dyDescent="0.2"/>
    <row r="128" spans="2:2" ht="15.75" customHeight="1" x14ac:dyDescent="0.2"/>
    <row r="190" spans="1:5" ht="15.75" x14ac:dyDescent="0.25">
      <c r="A190" s="1" t="s">
        <v>94</v>
      </c>
      <c r="D190" s="5"/>
      <c r="E190" s="93" t="s">
        <v>93</v>
      </c>
    </row>
    <row r="191" spans="1:5" ht="15.75" x14ac:dyDescent="0.25">
      <c r="A191" s="4" t="s">
        <v>4</v>
      </c>
      <c r="D191" s="6"/>
      <c r="E191" s="88" t="s">
        <v>95</v>
      </c>
    </row>
    <row r="192" spans="1:5" ht="15.75" x14ac:dyDescent="0.25">
      <c r="A192" s="1" t="s">
        <v>96</v>
      </c>
      <c r="D192" s="5"/>
      <c r="E192" s="94" t="s">
        <v>97</v>
      </c>
    </row>
    <row r="193" spans="1:5" ht="15.75" x14ac:dyDescent="0.25">
      <c r="A193" s="11" t="s">
        <v>8</v>
      </c>
      <c r="D193" s="5"/>
      <c r="E193" s="95">
        <v>42003</v>
      </c>
    </row>
    <row r="194" spans="1:5" ht="16.5" thickBot="1" x14ac:dyDescent="0.3">
      <c r="A194" s="14" t="s">
        <v>9</v>
      </c>
      <c r="D194" s="15"/>
      <c r="E194" s="15"/>
    </row>
    <row r="195" spans="1:5" ht="15.75" x14ac:dyDescent="0.2">
      <c r="A195" s="16" t="s">
        <v>10</v>
      </c>
      <c r="D195" s="20" t="s">
        <v>14</v>
      </c>
      <c r="E195" s="20" t="s">
        <v>14</v>
      </c>
    </row>
    <row r="196" spans="1:5" ht="16.5" thickBot="1" x14ac:dyDescent="0.25">
      <c r="A196" s="21"/>
      <c r="D196" s="24"/>
      <c r="E196" s="24"/>
    </row>
    <row r="197" spans="1:5" ht="15.75" x14ac:dyDescent="0.2">
      <c r="A197" s="25" t="s">
        <v>18</v>
      </c>
      <c r="D197" s="30">
        <f>E197</f>
        <v>31.3</v>
      </c>
      <c r="E197" s="30">
        <v>31.3</v>
      </c>
    </row>
    <row r="198" spans="1:5" ht="15.75" x14ac:dyDescent="0.2">
      <c r="A198" s="32">
        <v>0.05</v>
      </c>
      <c r="D198" s="34">
        <f t="shared" ref="D198:D220" si="0">E198</f>
        <v>44.5</v>
      </c>
      <c r="E198" s="34">
        <v>44.5</v>
      </c>
    </row>
    <row r="199" spans="1:5" ht="15.75" x14ac:dyDescent="0.2">
      <c r="A199" s="32">
        <v>0.1</v>
      </c>
      <c r="D199" s="34">
        <f t="shared" si="0"/>
        <v>52.2</v>
      </c>
      <c r="E199" s="34">
        <v>52.2</v>
      </c>
    </row>
    <row r="200" spans="1:5" ht="15.75" x14ac:dyDescent="0.2">
      <c r="A200" s="32">
        <v>0.2</v>
      </c>
      <c r="D200" s="34">
        <f t="shared" si="0"/>
        <v>62.8</v>
      </c>
      <c r="E200" s="34">
        <v>62.8</v>
      </c>
    </row>
    <row r="201" spans="1:5" ht="15.75" x14ac:dyDescent="0.2">
      <c r="A201" s="32">
        <v>0.3</v>
      </c>
      <c r="D201" s="34">
        <f t="shared" si="0"/>
        <v>75.599999999999994</v>
      </c>
      <c r="E201" s="34">
        <v>75.599999999999994</v>
      </c>
    </row>
    <row r="202" spans="1:5" ht="15.75" x14ac:dyDescent="0.2">
      <c r="A202" s="32">
        <v>0.4</v>
      </c>
      <c r="D202" s="34">
        <f t="shared" si="0"/>
        <v>91.4</v>
      </c>
      <c r="E202" s="34">
        <v>91.4</v>
      </c>
    </row>
    <row r="203" spans="1:5" ht="15.75" x14ac:dyDescent="0.2">
      <c r="A203" s="32">
        <v>0.5</v>
      </c>
      <c r="D203" s="34">
        <f t="shared" si="0"/>
        <v>103.5</v>
      </c>
      <c r="E203" s="34">
        <v>103.5</v>
      </c>
    </row>
    <row r="204" spans="1:5" ht="15.75" x14ac:dyDescent="0.2">
      <c r="A204" s="32">
        <v>0.6</v>
      </c>
      <c r="D204" s="34">
        <f t="shared" si="0"/>
        <v>109.7</v>
      </c>
      <c r="E204" s="34">
        <v>109.7</v>
      </c>
    </row>
    <row r="205" spans="1:5" ht="15.75" x14ac:dyDescent="0.2">
      <c r="A205" s="32">
        <v>0.7</v>
      </c>
      <c r="D205" s="34">
        <f t="shared" si="0"/>
        <v>115.2</v>
      </c>
      <c r="E205" s="34">
        <v>115.2</v>
      </c>
    </row>
    <row r="206" spans="1:5" ht="15.75" x14ac:dyDescent="0.2">
      <c r="A206" s="32">
        <v>0.8</v>
      </c>
      <c r="D206" s="34">
        <f t="shared" si="0"/>
        <v>124.6</v>
      </c>
      <c r="E206" s="34">
        <v>124.6</v>
      </c>
    </row>
    <row r="207" spans="1:5" ht="15.75" x14ac:dyDescent="0.2">
      <c r="A207" s="32">
        <v>0.9</v>
      </c>
      <c r="D207" s="34">
        <f t="shared" si="0"/>
        <v>156.69999999999999</v>
      </c>
      <c r="E207" s="34">
        <v>156.69999999999999</v>
      </c>
    </row>
    <row r="208" spans="1:5" ht="15.75" x14ac:dyDescent="0.2">
      <c r="A208" s="32">
        <v>0.95</v>
      </c>
      <c r="D208" s="34">
        <f t="shared" si="0"/>
        <v>170.1</v>
      </c>
      <c r="E208" s="34">
        <v>170.1</v>
      </c>
    </row>
    <row r="209" spans="1:5" ht="15.75" x14ac:dyDescent="0.2">
      <c r="A209" s="36" t="s">
        <v>21</v>
      </c>
      <c r="D209" s="41">
        <f t="shared" si="0"/>
        <v>204.9</v>
      </c>
      <c r="E209" s="41">
        <v>204.9</v>
      </c>
    </row>
    <row r="210" spans="1:5" ht="15.75" x14ac:dyDescent="0.2">
      <c r="A210" s="42" t="s">
        <v>22</v>
      </c>
      <c r="D210" s="46">
        <f t="shared" si="0"/>
        <v>97.3</v>
      </c>
      <c r="E210" s="46">
        <v>97.3</v>
      </c>
    </row>
    <row r="211" spans="1:5" ht="15.75" x14ac:dyDescent="0.2">
      <c r="A211" s="25" t="s">
        <v>25</v>
      </c>
      <c r="D211" s="34">
        <f t="shared" si="0"/>
        <v>1.1000000000000001</v>
      </c>
      <c r="E211" s="34">
        <v>1.1000000000000001</v>
      </c>
    </row>
    <row r="212" spans="1:5" ht="15.75" x14ac:dyDescent="0.2">
      <c r="A212" s="36" t="s">
        <v>26</v>
      </c>
      <c r="D212" s="53">
        <f t="shared" si="0"/>
        <v>1.6</v>
      </c>
      <c r="E212" s="53">
        <v>1.6</v>
      </c>
    </row>
    <row r="213" spans="1:5" ht="15.75" x14ac:dyDescent="0.2">
      <c r="A213" s="42" t="s">
        <v>27</v>
      </c>
      <c r="D213" s="34">
        <f t="shared" si="0"/>
        <v>59.19</v>
      </c>
      <c r="E213" s="96">
        <v>59.19</v>
      </c>
    </row>
    <row r="214" spans="1:5" ht="15.75" x14ac:dyDescent="0.2">
      <c r="A214" s="25" t="s">
        <v>30</v>
      </c>
      <c r="D214" s="59">
        <f t="shared" si="0"/>
        <v>0.74181174528448424</v>
      </c>
      <c r="E214" s="97">
        <v>0.74181174528448424</v>
      </c>
    </row>
    <row r="215" spans="1:5" ht="15.75" x14ac:dyDescent="0.2">
      <c r="A215" s="36" t="s">
        <v>32</v>
      </c>
      <c r="D215" s="41">
        <f t="shared" si="0"/>
        <v>61.777022720000005</v>
      </c>
      <c r="E215" s="41">
        <v>61.777022720000005</v>
      </c>
    </row>
    <row r="216" spans="1:5" ht="15.75" x14ac:dyDescent="0.2">
      <c r="A216" s="25" t="s">
        <v>35</v>
      </c>
      <c r="D216" s="64">
        <f t="shared" si="0"/>
        <v>0.86508380206856006</v>
      </c>
      <c r="E216" s="64">
        <v>0.86508380206856006</v>
      </c>
    </row>
    <row r="217" spans="1:5" ht="15.75" x14ac:dyDescent="0.2">
      <c r="A217" s="25" t="s">
        <v>35</v>
      </c>
      <c r="D217" s="64">
        <f t="shared" si="0"/>
        <v>0.86699999999999999</v>
      </c>
      <c r="E217" s="98">
        <v>0.86699999999999999</v>
      </c>
    </row>
    <row r="218" spans="1:5" ht="15.75" x14ac:dyDescent="0.2">
      <c r="A218" s="25" t="s">
        <v>39</v>
      </c>
      <c r="D218" s="64">
        <f t="shared" si="0"/>
        <v>0.13289999999999999</v>
      </c>
      <c r="E218" s="98">
        <v>0.13289999999999999</v>
      </c>
    </row>
    <row r="219" spans="1:5" ht="15.75" x14ac:dyDescent="0.2">
      <c r="A219" s="25" t="s">
        <v>40</v>
      </c>
      <c r="D219" s="59">
        <f t="shared" si="0"/>
        <v>1.8260000000000001</v>
      </c>
      <c r="E219" s="99">
        <v>1.8260000000000001</v>
      </c>
    </row>
    <row r="220" spans="1:5" ht="15.75" x14ac:dyDescent="0.2">
      <c r="A220" s="25" t="s">
        <v>42</v>
      </c>
      <c r="D220" s="65" t="str">
        <f t="shared" si="0"/>
        <v>&lt;0.01</v>
      </c>
      <c r="E220" s="82" t="s">
        <v>45</v>
      </c>
    </row>
    <row r="221" spans="1:5" ht="15.75" x14ac:dyDescent="0.25">
      <c r="A221" s="25" t="s">
        <v>46</v>
      </c>
      <c r="D221" s="66">
        <f>E225</f>
        <v>9.6</v>
      </c>
      <c r="E221" s="69" t="s">
        <v>98</v>
      </c>
    </row>
    <row r="222" spans="1:5" ht="15.75" x14ac:dyDescent="0.25">
      <c r="A222" s="25" t="s">
        <v>49</v>
      </c>
      <c r="D222" s="68" t="str">
        <f>E226</f>
        <v>&lt;1</v>
      </c>
      <c r="E222" s="69" t="s">
        <v>98</v>
      </c>
    </row>
    <row r="223" spans="1:5" ht="15.75" x14ac:dyDescent="0.25">
      <c r="A223" s="25" t="s">
        <v>53</v>
      </c>
      <c r="D223" s="69" t="str">
        <f>E228</f>
        <v>&lt;0.05</v>
      </c>
      <c r="E223" s="69" t="s">
        <v>98</v>
      </c>
    </row>
    <row r="224" spans="1:5" ht="15.75" x14ac:dyDescent="0.25">
      <c r="A224" s="25" t="s">
        <v>57</v>
      </c>
      <c r="D224" s="72">
        <f>E230</f>
        <v>28.3</v>
      </c>
      <c r="E224" s="69" t="s">
        <v>98</v>
      </c>
    </row>
    <row r="225" spans="1:5" ht="15.75" x14ac:dyDescent="0.25">
      <c r="A225" s="25" t="s">
        <v>59</v>
      </c>
      <c r="D225" s="72">
        <f t="shared" ref="D225:D226" si="1">E231</f>
        <v>0.6</v>
      </c>
      <c r="E225" s="100">
        <v>9.6</v>
      </c>
    </row>
    <row r="226" spans="1:5" ht="15.75" x14ac:dyDescent="0.25">
      <c r="A226" s="25" t="s">
        <v>60</v>
      </c>
      <c r="D226" s="72">
        <f t="shared" si="1"/>
        <v>71.099999999999994</v>
      </c>
      <c r="E226" s="101" t="s">
        <v>52</v>
      </c>
    </row>
    <row r="227" spans="1:5" ht="15.75" x14ac:dyDescent="0.25">
      <c r="A227" s="25" t="s">
        <v>61</v>
      </c>
      <c r="D227" s="72">
        <f>E233</f>
        <v>0.5</v>
      </c>
      <c r="E227" s="69" t="s">
        <v>99</v>
      </c>
    </row>
    <row r="228" spans="1:5" ht="15.75" x14ac:dyDescent="0.25">
      <c r="A228" s="25" t="s">
        <v>63</v>
      </c>
      <c r="D228" s="72" t="str">
        <f>E235</f>
        <v>1000+</v>
      </c>
      <c r="E228" s="69" t="s">
        <v>55</v>
      </c>
    </row>
    <row r="229" spans="1:5" ht="15.75" x14ac:dyDescent="0.25">
      <c r="A229" s="25" t="s">
        <v>67</v>
      </c>
      <c r="D229" s="72" t="str">
        <f>E236</f>
        <v>1a</v>
      </c>
      <c r="E229" s="101" t="s">
        <v>73</v>
      </c>
    </row>
    <row r="230" spans="1:5" ht="15.75" x14ac:dyDescent="0.25">
      <c r="A230" s="25" t="s">
        <v>70</v>
      </c>
      <c r="D230" s="72" t="str">
        <f>E237</f>
        <v>&lt;0.5</v>
      </c>
      <c r="E230" s="102">
        <v>28.3</v>
      </c>
    </row>
    <row r="231" spans="1:5" ht="15.75" x14ac:dyDescent="0.25">
      <c r="A231" s="25" t="s">
        <v>74</v>
      </c>
      <c r="D231" s="76">
        <f>E239</f>
        <v>2430.8211354986252</v>
      </c>
      <c r="E231" s="102">
        <v>0.6</v>
      </c>
    </row>
    <row r="232" spans="1:5" ht="15.75" x14ac:dyDescent="0.25">
      <c r="A232" s="25" t="s">
        <v>75</v>
      </c>
      <c r="D232" s="103">
        <f>E240</f>
        <v>1.0106429025455361</v>
      </c>
      <c r="E232" s="100">
        <v>71.099999999999994</v>
      </c>
    </row>
    <row r="233" spans="1:5" ht="15.75" x14ac:dyDescent="0.25">
      <c r="A233" s="25" t="s">
        <v>76</v>
      </c>
      <c r="D233" s="72">
        <f>E241</f>
        <v>97.8</v>
      </c>
      <c r="E233" s="104">
        <v>0.5</v>
      </c>
    </row>
    <row r="234" spans="1:5" ht="15.75" x14ac:dyDescent="0.25">
      <c r="A234" s="25" t="s">
        <v>78</v>
      </c>
      <c r="D234" s="72">
        <f>E242</f>
        <v>89</v>
      </c>
      <c r="E234" s="104"/>
    </row>
    <row r="235" spans="1:5" ht="15.75" x14ac:dyDescent="0.25">
      <c r="A235" s="25" t="s">
        <v>80</v>
      </c>
      <c r="D235" s="72">
        <f>E244</f>
        <v>8.8000000000000007</v>
      </c>
      <c r="E235" s="105" t="s">
        <v>66</v>
      </c>
    </row>
    <row r="236" spans="1:5" ht="15.75" x14ac:dyDescent="0.2">
      <c r="A236" s="25" t="s">
        <v>81</v>
      </c>
      <c r="D236" s="66">
        <f>E245</f>
        <v>18478.778923372454</v>
      </c>
      <c r="E236" s="106" t="s">
        <v>69</v>
      </c>
    </row>
    <row r="237" spans="1:5" ht="15.75" x14ac:dyDescent="0.2">
      <c r="A237" s="25" t="s">
        <v>81</v>
      </c>
      <c r="D237" s="66">
        <f>E247</f>
        <v>18268</v>
      </c>
      <c r="E237" s="100" t="s">
        <v>73</v>
      </c>
    </row>
    <row r="238" spans="1:5" ht="15.75" x14ac:dyDescent="0.2">
      <c r="A238" s="25" t="s">
        <v>85</v>
      </c>
      <c r="D238" s="68" t="str">
        <f>E251</f>
        <v>Undyed &amp; Clear</v>
      </c>
      <c r="E238" s="100">
        <v>1.2</v>
      </c>
    </row>
    <row r="239" spans="1:5" ht="15.75" x14ac:dyDescent="0.25">
      <c r="A239" s="77" t="s">
        <v>90</v>
      </c>
      <c r="D239" s="69" t="s">
        <v>92</v>
      </c>
      <c r="E239" s="107">
        <v>2430.8211354986252</v>
      </c>
    </row>
    <row r="240" spans="1:5" ht="16.5" thickBot="1" x14ac:dyDescent="0.25">
      <c r="A240" s="83"/>
      <c r="D240" s="86"/>
      <c r="E240" s="64">
        <v>1.0106429025455361</v>
      </c>
    </row>
    <row r="241" spans="1:5" ht="15.75" x14ac:dyDescent="0.25">
      <c r="A241" s="87"/>
      <c r="E241" s="72">
        <v>97.8</v>
      </c>
    </row>
    <row r="242" spans="1:5" ht="15.75" x14ac:dyDescent="0.25">
      <c r="A242" s="87"/>
      <c r="D242" s="88" t="str">
        <f>E190</f>
        <v>CL0121NX10</v>
      </c>
      <c r="E242" s="34">
        <v>89</v>
      </c>
    </row>
    <row r="243" spans="1:5" ht="15.75" x14ac:dyDescent="0.25">
      <c r="D243" s="89"/>
      <c r="E243" s="34">
        <v>93.4</v>
      </c>
    </row>
    <row r="244" spans="1:5" ht="15.75" x14ac:dyDescent="0.25">
      <c r="E244" s="72">
        <v>8.8000000000000007</v>
      </c>
    </row>
    <row r="245" spans="1:5" ht="15.75" x14ac:dyDescent="0.2">
      <c r="E245" s="108">
        <v>18478.778923372454</v>
      </c>
    </row>
    <row r="246" spans="1:5" ht="15.75" x14ac:dyDescent="0.2">
      <c r="E246" s="108">
        <v>19478</v>
      </c>
    </row>
    <row r="247" spans="1:5" ht="15.75" x14ac:dyDescent="0.2">
      <c r="E247" s="108">
        <v>18268</v>
      </c>
    </row>
    <row r="248" spans="1:5" ht="15.75" x14ac:dyDescent="0.2">
      <c r="E248" s="108"/>
    </row>
    <row r="249" spans="1:5" ht="15.75" x14ac:dyDescent="0.2">
      <c r="E249" s="108"/>
    </row>
    <row r="250" spans="1:5" ht="15.75" x14ac:dyDescent="0.25">
      <c r="E250" s="69" t="s">
        <v>100</v>
      </c>
    </row>
    <row r="251" spans="1:5" ht="16.5" thickBot="1" x14ac:dyDescent="0.25">
      <c r="E251" s="86" t="s">
        <v>89</v>
      </c>
    </row>
    <row r="252" spans="1:5" ht="15.75" x14ac:dyDescent="0.2">
      <c r="E252" s="109" t="s">
        <v>101</v>
      </c>
    </row>
    <row r="253" spans="1:5" x14ac:dyDescent="0.2">
      <c r="E253" t="s">
        <v>102</v>
      </c>
    </row>
    <row r="254" spans="1:5" x14ac:dyDescent="0.2">
      <c r="E254" t="s">
        <v>103</v>
      </c>
    </row>
  </sheetData>
  <conditionalFormatting sqref="E241">
    <cfRule type="cellIs" priority="11" stopIfTrue="1" operator="equal">
      <formula>0</formula>
    </cfRule>
    <cfRule type="cellIs" dxfId="6" priority="12" stopIfTrue="1" operator="lessThan">
      <formula>#REF!</formula>
    </cfRule>
  </conditionalFormatting>
  <conditionalFormatting sqref="E244">
    <cfRule type="cellIs" priority="9" stopIfTrue="1" operator="equal">
      <formula>0</formula>
    </cfRule>
    <cfRule type="cellIs" dxfId="5" priority="10" stopIfTrue="1" operator="lessThan">
      <formula>#REF!</formula>
    </cfRule>
  </conditionalFormatting>
  <conditionalFormatting sqref="E231">
    <cfRule type="cellIs" priority="7" stopIfTrue="1" operator="equal">
      <formula>0</formula>
    </cfRule>
    <cfRule type="cellIs" dxfId="4" priority="8" stopIfTrue="1" operator="greaterThan">
      <formula>#REF!</formula>
    </cfRule>
  </conditionalFormatting>
  <conditionalFormatting sqref="E209">
    <cfRule type="cellIs" priority="5" stopIfTrue="1" operator="equal">
      <formula>0</formula>
    </cfRule>
    <cfRule type="cellIs" dxfId="3" priority="6" stopIfTrue="1" operator="greaterThan">
      <formula>#REF!</formula>
    </cfRule>
  </conditionalFormatting>
  <conditionalFormatting sqref="E233">
    <cfRule type="cellIs" priority="3" stopIfTrue="1" operator="equal">
      <formula>0</formula>
    </cfRule>
    <cfRule type="cellIs" dxfId="2" priority="4" stopIfTrue="1" operator="greaterThan">
      <formula>#REF!</formula>
    </cfRule>
  </conditionalFormatting>
  <conditionalFormatting sqref="E225 E213:E215 E230 E197 E207 E199 E203 E239">
    <cfRule type="cellIs" priority="13" stopIfTrue="1" operator="equal">
      <formula>0</formula>
    </cfRule>
    <cfRule type="cellIs" dxfId="1" priority="14" stopIfTrue="1" operator="notBetween">
      <formula>#REF!</formula>
      <formula>#REF!</formula>
    </cfRule>
  </conditionalFormatting>
  <conditionalFormatting sqref="E234">
    <cfRule type="cellIs" priority="1" stopIfTrue="1" operator="equal">
      <formula>0</formula>
    </cfRule>
    <cfRule type="cellIs" dxfId="0" priority="2" stopIfTrue="1" operator="greaterThan">
      <formula>#REF!</formula>
    </cfRule>
  </conditionalFormatting>
  <printOptions horizontalCentered="1"/>
  <pageMargins left="0.5" right="0.5" top="1.5" bottom="0" header="0" footer="0"/>
  <pageSetup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COA</vt:lpstr>
      <vt:lpstr>COA!Print_Area</vt:lpstr>
      <vt:lpstr>COA!Print_Titles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Moreno, Joel</dc:creator>
  <cp:lastModifiedBy>Rich Grundza</cp:lastModifiedBy>
  <dcterms:created xsi:type="dcterms:W3CDTF">2015-04-28T21:35:00Z</dcterms:created>
  <dcterms:modified xsi:type="dcterms:W3CDTF">2020-09-08T13:33:37Z</dcterms:modified>
</cp:coreProperties>
</file>