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\refdata\gas\vie\data\Fuel C of A's\"/>
    </mc:Choice>
  </mc:AlternateContent>
  <bookViews>
    <workbookView xWindow="0" yWindow="0" windowWidth="19200" windowHeight="6550" tabRatio="1000"/>
  </bookViews>
  <sheets>
    <sheet name="FUELSLIMS WO-83469" sheetId="1" r:id="rId1"/>
    <sheet name="Sheet1" sheetId="3" r:id="rId2"/>
    <sheet name="spec sheet pdf" sheetId="4" r:id="rId3"/>
    <sheet name="D86 (F)" sheetId="2" r:id="rId4"/>
  </sheets>
  <definedNames>
    <definedName name="_xlnm.Print_Area" localSheetId="0">'FUELSLIMS WO-83469'!$A$1:$F$60</definedName>
    <definedName name="_xlnm.Print_Titles" localSheetId="0">'FUELSLIMS WO-83469'!$A:$C,'FUELSLIMS WO-83469'!$1:$4</definedName>
    <definedName name="_xlnm.Print_Titles" localSheetId="1">Sheet1!$A:$C,Sheet1!$1:$1</definedName>
  </definedNames>
  <calcPr calcId="162913"/>
</workbook>
</file>

<file path=xl/calcChain.xml><?xml version="1.0" encoding="utf-8"?>
<calcChain xmlns="http://schemas.openxmlformats.org/spreadsheetml/2006/main">
  <c r="F54" i="1" l="1"/>
  <c r="E54" i="1"/>
  <c r="D54" i="1"/>
  <c r="F29" i="1" l="1"/>
  <c r="E29" i="1"/>
  <c r="D29" i="1"/>
  <c r="F30" i="1" l="1"/>
  <c r="E30" i="1"/>
  <c r="D30" i="1"/>
  <c r="F58" i="1"/>
  <c r="E58" i="1"/>
  <c r="D58" i="1"/>
  <c r="F47" i="1"/>
  <c r="E47" i="1"/>
  <c r="D47" i="1"/>
  <c r="F46" i="1"/>
  <c r="E46" i="1"/>
  <c r="D46" i="1"/>
  <c r="F36" i="1"/>
  <c r="E36" i="1"/>
  <c r="D36" i="1"/>
  <c r="F27" i="3"/>
  <c r="F25" i="1" s="1"/>
  <c r="E27" i="3"/>
  <c r="E25" i="1" s="1"/>
  <c r="D27" i="3"/>
  <c r="D25" i="1" s="1"/>
  <c r="E6" i="1" l="1"/>
  <c r="F6" i="1"/>
  <c r="E7" i="1"/>
  <c r="F7" i="1"/>
  <c r="E8" i="1"/>
  <c r="E26" i="1" s="1"/>
  <c r="F8" i="1"/>
  <c r="F26" i="1" s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D7" i="1"/>
  <c r="D8" i="1"/>
  <c r="D26" i="1" s="1"/>
  <c r="D9" i="1"/>
  <c r="D10" i="1"/>
  <c r="D11" i="1"/>
  <c r="D12" i="1"/>
  <c r="D13" i="1"/>
  <c r="D14" i="1"/>
  <c r="D15" i="1"/>
  <c r="D16" i="1"/>
  <c r="D17" i="1"/>
  <c r="D18" i="1"/>
  <c r="D19" i="1"/>
  <c r="D6" i="1"/>
</calcChain>
</file>

<file path=xl/sharedStrings.xml><?xml version="1.0" encoding="utf-8"?>
<sst xmlns="http://schemas.openxmlformats.org/spreadsheetml/2006/main" count="951" uniqueCount="373">
  <si>
    <t>Sample Code</t>
  </si>
  <si>
    <t>Description</t>
  </si>
  <si>
    <t>Results</t>
  </si>
  <si>
    <t>--</t>
  </si>
  <si>
    <t>D381</t>
  </si>
  <si>
    <t>Unwashed Wt</t>
  </si>
  <si>
    <t>Washed Wt</t>
  </si>
  <si>
    <t>wt%</t>
  </si>
  <si>
    <t>D4052</t>
  </si>
  <si>
    <t>Density @ 15°C</t>
  </si>
  <si>
    <t>ppm</t>
  </si>
  <si>
    <t>D86</t>
  </si>
  <si>
    <t>Distillation</t>
  </si>
  <si>
    <t>IBP</t>
  </si>
  <si>
    <t>FBP</t>
  </si>
  <si>
    <t>Recovered</t>
  </si>
  <si>
    <t>mL</t>
  </si>
  <si>
    <t>Residue</t>
  </si>
  <si>
    <t>Loss</t>
  </si>
  <si>
    <t>vol%</t>
  </si>
  <si>
    <t>D5453</t>
  </si>
  <si>
    <t>D5191</t>
  </si>
  <si>
    <t>psi</t>
  </si>
  <si>
    <t>BTU/lb</t>
  </si>
  <si>
    <t>MJ/kg</t>
  </si>
  <si>
    <t>cal/g</t>
  </si>
  <si>
    <t>Research Octane Number (RON)</t>
  </si>
  <si>
    <t>Motor Octane Number (MON)</t>
  </si>
  <si>
    <t>Antiknock Index (R+M/2)</t>
  </si>
  <si>
    <t>calculated</t>
  </si>
  <si>
    <t>D525</t>
  </si>
  <si>
    <t>Oxidation Stability</t>
  </si>
  <si>
    <t>Sulfur by UV</t>
  </si>
  <si>
    <t>Vol%</t>
  </si>
  <si>
    <t>D3231</t>
  </si>
  <si>
    <t>Phosphorus</t>
  </si>
  <si>
    <t>D3237</t>
  </si>
  <si>
    <t>mg/L</t>
  </si>
  <si>
    <t>g/gal</t>
  </si>
  <si>
    <t>Toluene</t>
  </si>
  <si>
    <t>D4815</t>
  </si>
  <si>
    <t>Benzene</t>
  </si>
  <si>
    <t>D2709</t>
  </si>
  <si>
    <t>Water &amp; Sediment by Centrifuge</t>
  </si>
  <si>
    <t>D3831</t>
  </si>
  <si>
    <t xml:space="preserve">Manganese </t>
  </si>
  <si>
    <t>&lt;0.5</t>
  </si>
  <si>
    <t>D6550</t>
  </si>
  <si>
    <t>D5769</t>
  </si>
  <si>
    <t>HF-02003 Seq VI E w/DCA</t>
  </si>
  <si>
    <t>HF2003</t>
  </si>
  <si>
    <t>Tank 62</t>
  </si>
  <si>
    <t>G12021NC10</t>
  </si>
  <si>
    <t>G12021NX10</t>
  </si>
  <si>
    <t>oddb-53508</t>
  </si>
  <si>
    <t>oddb-53512</t>
  </si>
  <si>
    <t>Copper Corrosion (3hrs, 50°C)</t>
  </si>
  <si>
    <t>&lt; 0.005</t>
  </si>
  <si>
    <t>&lt;0.2</t>
  </si>
  <si>
    <t>&lt;0.001</t>
  </si>
  <si>
    <t>N/A</t>
  </si>
  <si>
    <t>D5452</t>
  </si>
  <si>
    <t>Distillation (F)</t>
  </si>
  <si>
    <t>Haltermann</t>
  </si>
  <si>
    <t>Particulate Contamination</t>
  </si>
  <si>
    <t>L</t>
  </si>
  <si>
    <t>Oxylene</t>
  </si>
  <si>
    <t>Indan</t>
  </si>
  <si>
    <t>Tank 180A</t>
  </si>
  <si>
    <t>Tank 180B</t>
  </si>
  <si>
    <t>Property</t>
  </si>
  <si>
    <t>Result</t>
  </si>
  <si>
    <t>Rep#</t>
  </si>
  <si>
    <t>Fixed</t>
  </si>
  <si>
    <t>RecvDate</t>
  </si>
  <si>
    <t>DueDate</t>
  </si>
  <si>
    <t>WorkOrdr</t>
  </si>
  <si>
    <t>ProjNum</t>
  </si>
  <si>
    <t>1.08.02.12.08800.457</t>
  </si>
  <si>
    <t>ProjName</t>
  </si>
  <si>
    <t>oddb</t>
  </si>
  <si>
    <t>LabNum</t>
  </si>
  <si>
    <t>SmplType</t>
  </si>
  <si>
    <t>gas</t>
  </si>
  <si>
    <t>Requestr</t>
  </si>
  <si>
    <t>PJacobson</t>
  </si>
  <si>
    <t>LIMSLab</t>
  </si>
  <si>
    <t>BillInfo</t>
  </si>
  <si>
    <t>PSponCd</t>
  </si>
  <si>
    <t>SSponCd</t>
  </si>
  <si>
    <t>GA-10609 Tank 180A</t>
  </si>
  <si>
    <t>GA-10609 Tank 180B</t>
  </si>
  <si>
    <t>MiscCode</t>
  </si>
  <si>
    <t>CReqstr</t>
  </si>
  <si>
    <t>Dan Worcester Jr</t>
  </si>
  <si>
    <t>AuthCd</t>
  </si>
  <si>
    <t>POTKNum</t>
  </si>
  <si>
    <t>UserCd</t>
  </si>
  <si>
    <t>TSponCd</t>
  </si>
  <si>
    <t>oddb-53509</t>
  </si>
  <si>
    <t>Container</t>
  </si>
  <si>
    <t>Size</t>
  </si>
  <si>
    <t>2gal pl</t>
  </si>
  <si>
    <t>1 gal can</t>
  </si>
  <si>
    <t>NoOfCont</t>
  </si>
  <si>
    <t>BillStat</t>
  </si>
  <si>
    <t>B</t>
  </si>
  <si>
    <t>Cost</t>
  </si>
  <si>
    <t>CmpDate</t>
  </si>
  <si>
    <t>CmpBy</t>
  </si>
  <si>
    <t>AXF</t>
  </si>
  <si>
    <t>LabWo</t>
  </si>
  <si>
    <t>RVP</t>
  </si>
  <si>
    <t>Ptot</t>
  </si>
  <si>
    <t>DVPE</t>
  </si>
  <si>
    <t>CARVP</t>
  </si>
  <si>
    <t>Hazy</t>
  </si>
  <si>
    <t>NO</t>
  </si>
  <si>
    <t>PhaseSeparation</t>
  </si>
  <si>
    <t>D130 Fuels</t>
  </si>
  <si>
    <t>rrr</t>
  </si>
  <si>
    <t>Copper</t>
  </si>
  <si>
    <t>1a</t>
  </si>
  <si>
    <t>Duration</t>
  </si>
  <si>
    <t>hours</t>
  </si>
  <si>
    <t>Temperature</t>
  </si>
  <si>
    <t>deg C</t>
  </si>
  <si>
    <t>Vessel Used</t>
  </si>
  <si>
    <t>y</t>
  </si>
  <si>
    <t>D240G</t>
  </si>
  <si>
    <t>R1S</t>
  </si>
  <si>
    <t>BTUHeat</t>
  </si>
  <si>
    <t>MJHeat</t>
  </si>
  <si>
    <t>CALHeat</t>
  </si>
  <si>
    <t>D240N</t>
  </si>
  <si>
    <t>D2699Mdp</t>
  </si>
  <si>
    <t>VXT</t>
  </si>
  <si>
    <t>RON</t>
  </si>
  <si>
    <t>ON</t>
  </si>
  <si>
    <t>D2700Mdp</t>
  </si>
  <si>
    <t>MON</t>
  </si>
  <si>
    <t>TtlSmpl</t>
  </si>
  <si>
    <t>Descript</t>
  </si>
  <si>
    <t>C&amp;B</t>
  </si>
  <si>
    <t>RES</t>
  </si>
  <si>
    <t>Phosphor</t>
  </si>
  <si>
    <t>DMR</t>
  </si>
  <si>
    <t>Lead</t>
  </si>
  <si>
    <t>S2P</t>
  </si>
  <si>
    <t>UnWshdGm</t>
  </si>
  <si>
    <t>mg/100mL</t>
  </si>
  <si>
    <t>WashdGum</t>
  </si>
  <si>
    <t>&lt;0.5mg/100mL</t>
  </si>
  <si>
    <t>Manganes</t>
  </si>
  <si>
    <t>mg/l</t>
  </si>
  <si>
    <t>LAA</t>
  </si>
  <si>
    <t>API@60F</t>
  </si>
  <si>
    <t>SPGr@60F</t>
  </si>
  <si>
    <t>Dens@15C</t>
  </si>
  <si>
    <t>g/ml</t>
  </si>
  <si>
    <t>D4814Mdp</t>
  </si>
  <si>
    <t>AE\PJacobson</t>
  </si>
  <si>
    <t>RM2</t>
  </si>
  <si>
    <t>SRW</t>
  </si>
  <si>
    <t>MeOHVol</t>
  </si>
  <si>
    <t>EtOHVol</t>
  </si>
  <si>
    <t>iPAVol</t>
  </si>
  <si>
    <t>tBAVol</t>
  </si>
  <si>
    <t>nPAVol</t>
  </si>
  <si>
    <t>MTBEVol</t>
  </si>
  <si>
    <t>sBAVol</t>
  </si>
  <si>
    <t>DIPEVol</t>
  </si>
  <si>
    <t>iBAVol</t>
  </si>
  <si>
    <t>ETBEVol</t>
  </si>
  <si>
    <t>tPAVol</t>
  </si>
  <si>
    <t>nBAVol</t>
  </si>
  <si>
    <t>TAMEVol</t>
  </si>
  <si>
    <t>TtlVol</t>
  </si>
  <si>
    <t>MeOHWt</t>
  </si>
  <si>
    <t>Wt%</t>
  </si>
  <si>
    <t>EtOHWt</t>
  </si>
  <si>
    <t>iPAWt</t>
  </si>
  <si>
    <t>tBAWt</t>
  </si>
  <si>
    <t>nPAWt</t>
  </si>
  <si>
    <t>MTBEWt</t>
  </si>
  <si>
    <t>sBAWt</t>
  </si>
  <si>
    <t>DIPEWt</t>
  </si>
  <si>
    <t>iBAWt</t>
  </si>
  <si>
    <t>ETBEWt</t>
  </si>
  <si>
    <t>TPAWt</t>
  </si>
  <si>
    <t>NBAWt</t>
  </si>
  <si>
    <t>TAMEWT</t>
  </si>
  <si>
    <t>TtlWt</t>
  </si>
  <si>
    <t>.</t>
  </si>
  <si>
    <t>DMETWt</t>
  </si>
  <si>
    <t>RRR</t>
  </si>
  <si>
    <t>Iper100C</t>
  </si>
  <si>
    <t>min</t>
  </si>
  <si>
    <t>Comments</t>
  </si>
  <si>
    <t>RunTime</t>
  </si>
  <si>
    <t>BreakY/N</t>
  </si>
  <si>
    <t>NO BREAK</t>
  </si>
  <si>
    <t>BreakPt</t>
  </si>
  <si>
    <t>MaxPsi</t>
  </si>
  <si>
    <t>MaxTime</t>
  </si>
  <si>
    <t>MinPsi</t>
  </si>
  <si>
    <t>MinTime</t>
  </si>
  <si>
    <t>psiDrop</t>
  </si>
  <si>
    <t>D5291 CH</t>
  </si>
  <si>
    <t>FM</t>
  </si>
  <si>
    <t>Carbon</t>
  </si>
  <si>
    <t>Hydrogen</t>
  </si>
  <si>
    <t>Ttl_Cont</t>
  </si>
  <si>
    <t>Ttl_Vol</t>
  </si>
  <si>
    <t>KXT</t>
  </si>
  <si>
    <t>Sulfur</t>
  </si>
  <si>
    <t>SulfurWtPct</t>
  </si>
  <si>
    <t>%</t>
  </si>
  <si>
    <t>TtlAroma</t>
  </si>
  <si>
    <t>EthBenz</t>
  </si>
  <si>
    <t>mpXylene</t>
  </si>
  <si>
    <t>IPrpBnz</t>
  </si>
  <si>
    <t>nPrpBnz</t>
  </si>
  <si>
    <t>1m3eBenz</t>
  </si>
  <si>
    <t>1m4eBenz</t>
  </si>
  <si>
    <t>135tmBnz</t>
  </si>
  <si>
    <t>1m2eBenz</t>
  </si>
  <si>
    <t>124tmBnz</t>
  </si>
  <si>
    <t>123tmBnz</t>
  </si>
  <si>
    <t>14deBenz</t>
  </si>
  <si>
    <t>nbutBenz</t>
  </si>
  <si>
    <t>12deBenz</t>
  </si>
  <si>
    <t>1245tmBz</t>
  </si>
  <si>
    <t>1235tmBz</t>
  </si>
  <si>
    <t>Napthaln</t>
  </si>
  <si>
    <t>pmBenz</t>
  </si>
  <si>
    <t>2mNaptha</t>
  </si>
  <si>
    <t>1mNaptha</t>
  </si>
  <si>
    <t>C10Benz</t>
  </si>
  <si>
    <t>C11Benz</t>
  </si>
  <si>
    <t>C12Benz</t>
  </si>
  <si>
    <t>AlkIndan</t>
  </si>
  <si>
    <t>BenzeneVol</t>
  </si>
  <si>
    <t>TolueneVol</t>
  </si>
  <si>
    <t>TtlAromaVol</t>
  </si>
  <si>
    <t>EthBenzVol</t>
  </si>
  <si>
    <t>mpXyleneVol</t>
  </si>
  <si>
    <t>OxyleneVol</t>
  </si>
  <si>
    <t>IPrpBnzVol</t>
  </si>
  <si>
    <t>nPrpBnzVol</t>
  </si>
  <si>
    <t>1m3eBenzVol</t>
  </si>
  <si>
    <t>1m4eBenzVol</t>
  </si>
  <si>
    <t>135tmBnzVol</t>
  </si>
  <si>
    <t>1m2eBenzVol</t>
  </si>
  <si>
    <t>124tmBnzVol</t>
  </si>
  <si>
    <t>123tmBnzVol</t>
  </si>
  <si>
    <t>IndanVol</t>
  </si>
  <si>
    <t>14deBenzVol</t>
  </si>
  <si>
    <t>nbutBenzVol</t>
  </si>
  <si>
    <t>12deBenzVol</t>
  </si>
  <si>
    <t>1245tmBzVol</t>
  </si>
  <si>
    <t>1235tmBzVol</t>
  </si>
  <si>
    <t>NapthalnVol</t>
  </si>
  <si>
    <t>pmBenzVol</t>
  </si>
  <si>
    <t>2mNapthaVol</t>
  </si>
  <si>
    <t>1mNapthaVol</t>
  </si>
  <si>
    <t>C10BenzVol</t>
  </si>
  <si>
    <t>C11BenzVol</t>
  </si>
  <si>
    <t>C12BenzVol</t>
  </si>
  <si>
    <t>AlkIndanVol</t>
  </si>
  <si>
    <t>K1W</t>
  </si>
  <si>
    <t>Olefin</t>
  </si>
  <si>
    <t>Mass %</t>
  </si>
  <si>
    <t>CorrOlefin</t>
  </si>
  <si>
    <t>vol %</t>
  </si>
  <si>
    <t>CARBOlef</t>
  </si>
  <si>
    <t>LXG</t>
  </si>
  <si>
    <t>deg F</t>
  </si>
  <si>
    <t>Evap_5</t>
  </si>
  <si>
    <t>degF</t>
  </si>
  <si>
    <t>Evap_10</t>
  </si>
  <si>
    <t>Evap_15</t>
  </si>
  <si>
    <t>Evap_20</t>
  </si>
  <si>
    <t>Evap_30</t>
  </si>
  <si>
    <t>Evap_40</t>
  </si>
  <si>
    <t>Evap_50</t>
  </si>
  <si>
    <t>Evap_60</t>
  </si>
  <si>
    <t>Evap_70</t>
  </si>
  <si>
    <t>Evap_80</t>
  </si>
  <si>
    <t>Evap_90</t>
  </si>
  <si>
    <t>Evap_95</t>
  </si>
  <si>
    <t>Recoverd</t>
  </si>
  <si>
    <t>PCorrIBP</t>
  </si>
  <si>
    <t>PCorrFBP</t>
  </si>
  <si>
    <t>PCorrD05</t>
  </si>
  <si>
    <t>PCorrD10</t>
  </si>
  <si>
    <t>PCorrD15</t>
  </si>
  <si>
    <t>PCorrD20</t>
  </si>
  <si>
    <t>PCorrD30</t>
  </si>
  <si>
    <t>PCorrD40</t>
  </si>
  <si>
    <t>PCorrD50</t>
  </si>
  <si>
    <t>PCorrD60</t>
  </si>
  <si>
    <t>PCorrD70</t>
  </si>
  <si>
    <t>PCorrD80</t>
  </si>
  <si>
    <t>PCorrD90</t>
  </si>
  <si>
    <t>PCorrD95</t>
  </si>
  <si>
    <t>DrvIndx</t>
  </si>
  <si>
    <t>Misc Robin</t>
  </si>
  <si>
    <t>NB</t>
  </si>
  <si>
    <t>Instruct</t>
  </si>
  <si>
    <t>none</t>
  </si>
  <si>
    <t>light red</t>
  </si>
  <si>
    <t>clear no color</t>
  </si>
  <si>
    <t>VISUAL</t>
  </si>
  <si>
    <t>Observation</t>
  </si>
  <si>
    <t>SwRI</t>
  </si>
  <si>
    <t>Gravity @ 60°F/60°F</t>
  </si>
  <si>
    <t>Dry Vapor Pressure Equivalent</t>
  </si>
  <si>
    <t>°C</t>
  </si>
  <si>
    <t>°API</t>
  </si>
  <si>
    <t>kg/l</t>
  </si>
  <si>
    <t>mass %</t>
  </si>
  <si>
    <t>Hydrogen/Carbon ratio</t>
  </si>
  <si>
    <t>Oxygenates   Ethanol</t>
  </si>
  <si>
    <t>Composition, aromatics</t>
  </si>
  <si>
    <t>C6 aromatics (benzene)</t>
  </si>
  <si>
    <t>C7 aromatics (toluene)</t>
  </si>
  <si>
    <t>C8 aromatics</t>
  </si>
  <si>
    <t>C9 aromatics</t>
  </si>
  <si>
    <t>C10+ aromatics</t>
  </si>
  <si>
    <t>ICP Method</t>
  </si>
  <si>
    <t>Silicon</t>
  </si>
  <si>
    <t>D2699/2700</t>
  </si>
  <si>
    <t>Sensitivity</t>
  </si>
  <si>
    <t>Net Heating Value, btu/lb</t>
  </si>
  <si>
    <t>Gross Heating Value, btu/lb</t>
  </si>
  <si>
    <t>Top Tier Additive</t>
  </si>
  <si>
    <t>ppm m/m</t>
  </si>
  <si>
    <t>ASTM D86</t>
  </si>
  <si>
    <t>ASTM D4052</t>
  </si>
  <si>
    <r>
      <t xml:space="preserve">ASTM </t>
    </r>
    <r>
      <rPr>
        <sz val="10"/>
        <rFont val="Calibri"/>
        <family val="34"/>
      </rPr>
      <t>D5191</t>
    </r>
  </si>
  <si>
    <t>ASTM D3343</t>
  </si>
  <si>
    <t>ASTM D5291</t>
  </si>
  <si>
    <t>ASTM D3237</t>
  </si>
  <si>
    <t>ASTM D3831</t>
  </si>
  <si>
    <t>ASTM D3231</t>
  </si>
  <si>
    <t>ASTM D5453</t>
  </si>
  <si>
    <t>ASTM D525</t>
  </si>
  <si>
    <t>ASTM D2709</t>
  </si>
  <si>
    <t>ASTM D240</t>
  </si>
  <si>
    <t>ASTM D4815</t>
  </si>
  <si>
    <t>ASTM D5769</t>
  </si>
  <si>
    <t>ASTM D5452</t>
  </si>
  <si>
    <t>ASTM D130</t>
  </si>
  <si>
    <t>ASTM D381</t>
  </si>
  <si>
    <t>ASTM D2699</t>
  </si>
  <si>
    <t>ASTM D2700</t>
  </si>
  <si>
    <t>ASTM D3338</t>
  </si>
  <si>
    <t>TEST</t>
  </si>
  <si>
    <t>METHOD</t>
  </si>
  <si>
    <t>UNITS</t>
  </si>
  <si>
    <t>MTBE</t>
  </si>
  <si>
    <t>ETBE</t>
  </si>
  <si>
    <t>Oxygen</t>
  </si>
  <si>
    <t>Methanol</t>
  </si>
  <si>
    <t>mg/100mls</t>
  </si>
  <si>
    <t>btu/lb</t>
  </si>
  <si>
    <t>max</t>
  </si>
  <si>
    <t>comments</t>
  </si>
  <si>
    <t>kpa</t>
  </si>
  <si>
    <t>minutes</t>
  </si>
  <si>
    <t>mole/mole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</si>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</sst>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  <font>
      <sz val="10"/>
      <name val="Calibri"/>
      <family val="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quotePrefix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0" fillId="0" borderId="1" xfId="0" applyBorder="1" applyAlignment="1">
      <alignment horizontal="left" indent="1"/>
    </xf>
    <xf numFmtId="9" fontId="0" fillId="0" borderId="1" xfId="0" applyNumberFormat="1" applyBorder="1" applyAlignment="1">
      <alignment horizontal="left" indent="1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 shrinkToFit="1"/>
    </xf>
    <xf numFmtId="22" fontId="0" fillId="0" borderId="0" xfId="0" applyNumberFormat="1" applyFont="1" applyAlignment="1">
      <alignment horizontal="right" shrinkToFit="1"/>
    </xf>
    <xf numFmtId="14" fontId="0" fillId="0" borderId="0" xfId="0" applyNumberFormat="1" applyFont="1" applyAlignment="1">
      <alignment horizontal="right" shrinkToFit="1"/>
    </xf>
    <xf numFmtId="0" fontId="0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1" xfId="0" applyBorder="1"/>
    <xf numFmtId="0" fontId="0" fillId="0" borderId="1" xfId="0" applyFont="1" applyBorder="1" applyAlignment="1">
      <alignment horizontal="center" shrinkToFit="1"/>
    </xf>
    <xf numFmtId="0" fontId="0" fillId="3" borderId="2" xfId="0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3333FF"/>
      <color rgb="FF008000"/>
      <color rgb="FF99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cid:image003.png@01D67561.C5E49DE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4</xdr:row>
      <xdr:rowOff>161925</xdr:rowOff>
    </xdr:from>
    <xdr:to>
      <xdr:col>18</xdr:col>
      <xdr:colOff>86455</xdr:colOff>
      <xdr:row>19</xdr:row>
      <xdr:rowOff>105166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5" y="923925"/>
          <a:ext cx="5229955" cy="2800741"/>
        </a:xfrm>
        <a:prstGeom prst="rect">
          <a:avLst/>
        </a:prstGeom>
      </xdr:spPr>
    </xdr:pic>
    <xdr:clientData/>
  </xdr:twoCellAnchor>
  <xdr:twoCellAnchor editAs="oneCell">
    <xdr:from>
      <xdr:col>9</xdr:col>
      <xdr:colOff>450507</xdr:colOff>
      <xdr:row>22</xdr:row>
      <xdr:rowOff>76199</xdr:rowOff>
    </xdr:from>
    <xdr:to>
      <xdr:col>16</xdr:col>
      <xdr:colOff>486279</xdr:colOff>
      <xdr:row>24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2132" y="4267199"/>
          <a:ext cx="4302972" cy="4667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16</xdr:col>
      <xdr:colOff>76721</xdr:colOff>
      <xdr:row>29</xdr:row>
      <xdr:rowOff>47658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01225" y="5334000"/>
          <a:ext cx="3734321" cy="23815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18</xdr:col>
      <xdr:colOff>429365</xdr:colOff>
      <xdr:row>35</xdr:row>
      <xdr:rowOff>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01225" y="6477000"/>
          <a:ext cx="5306165" cy="19052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18</xdr:col>
      <xdr:colOff>410313</xdr:colOff>
      <xdr:row>40</xdr:row>
      <xdr:rowOff>171580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01225" y="6858000"/>
          <a:ext cx="5287113" cy="93358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19</xdr:col>
      <xdr:colOff>76976</xdr:colOff>
      <xdr:row>43</xdr:row>
      <xdr:rowOff>85790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01225" y="7810500"/>
          <a:ext cx="5563376" cy="4667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486523</xdr:colOff>
      <xdr:row>49</xdr:row>
      <xdr:rowOff>19159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01225" y="8572500"/>
          <a:ext cx="5363323" cy="78115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18</xdr:col>
      <xdr:colOff>467471</xdr:colOff>
      <xdr:row>58</xdr:row>
      <xdr:rowOff>19265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01225" y="9525000"/>
          <a:ext cx="5344271" cy="1543265"/>
        </a:xfrm>
        <a:prstGeom prst="rect">
          <a:avLst/>
        </a:prstGeom>
      </xdr:spPr>
    </xdr:pic>
    <xdr:clientData/>
  </xdr:twoCellAnchor>
  <xdr:twoCellAnchor>
    <xdr:from>
      <xdr:col>9</xdr:col>
      <xdr:colOff>457200</xdr:colOff>
      <xdr:row>60</xdr:row>
      <xdr:rowOff>70224</xdr:rowOff>
    </xdr:from>
    <xdr:to>
      <xdr:col>17</xdr:col>
      <xdr:colOff>47625</xdr:colOff>
      <xdr:row>80</xdr:row>
      <xdr:rowOff>114300</xdr:rowOff>
    </xdr:to>
    <xdr:pic>
      <xdr:nvPicPr>
        <xdr:cNvPr id="10" name="Picture 9" descr="cid:image003.png@01D67561.C5E49DE0"/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11500224"/>
          <a:ext cx="4467225" cy="385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533400</xdr:colOff>
      <xdr:row>59</xdr:row>
      <xdr:rowOff>75732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6019800" cy="9467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topLeftCell="A35" zoomScaleNormal="100" workbookViewId="0">
      <selection activeCell="G24" sqref="G24"/>
    </sheetView>
  </sheetViews>
  <sheetFormatPr defaultRowHeight="15.65" customHeight="1" x14ac:dyDescent="0.3"/>
  <cols>
    <col min="1" max="1" width="27.69921875" bestFit="1" customWidth="1"/>
    <col min="2" max="2" width="15.3984375" customWidth="1"/>
    <col min="3" max="3" width="13.3984375" style="1" customWidth="1"/>
    <col min="4" max="5" width="18.296875" customWidth="1"/>
    <col min="6" max="6" width="15.59765625" customWidth="1"/>
    <col min="7" max="7" width="10.8984375" customWidth="1"/>
    <col min="8" max="9" width="9.09765625" style="1"/>
  </cols>
  <sheetData>
    <row r="1" spans="1:9" ht="15.65" customHeight="1" x14ac:dyDescent="0.3">
      <c r="A1" s="15"/>
      <c r="B1" s="15"/>
      <c r="C1" s="2" t="s">
        <v>0</v>
      </c>
      <c r="D1" s="9" t="s">
        <v>68</v>
      </c>
      <c r="E1" s="9" t="s">
        <v>69</v>
      </c>
      <c r="F1" s="9" t="s">
        <v>51</v>
      </c>
    </row>
    <row r="2" spans="1:9" ht="15.65" customHeight="1" x14ac:dyDescent="0.3">
      <c r="A2" s="15"/>
      <c r="B2" s="15"/>
      <c r="C2" s="2" t="s">
        <v>1</v>
      </c>
      <c r="D2" s="28" t="s">
        <v>49</v>
      </c>
      <c r="E2" s="28" t="s">
        <v>49</v>
      </c>
      <c r="F2" s="9" t="s">
        <v>50</v>
      </c>
    </row>
    <row r="3" spans="1:9" ht="15.65" customHeight="1" x14ac:dyDescent="0.3">
      <c r="A3" s="15"/>
      <c r="B3" s="15"/>
      <c r="C3" s="2"/>
      <c r="D3" s="9" t="s">
        <v>315</v>
      </c>
      <c r="E3" s="9" t="s">
        <v>315</v>
      </c>
      <c r="F3" s="9" t="s">
        <v>63</v>
      </c>
    </row>
    <row r="4" spans="1:9" s="6" customFormat="1" ht="15.65" customHeight="1" x14ac:dyDescent="0.3">
      <c r="A4" s="16" t="s">
        <v>358</v>
      </c>
      <c r="B4" s="16" t="s">
        <v>359</v>
      </c>
      <c r="C4" s="5" t="s">
        <v>360</v>
      </c>
      <c r="D4" s="5" t="s">
        <v>2</v>
      </c>
      <c r="E4" s="5" t="s">
        <v>2</v>
      </c>
      <c r="F4" s="5" t="s">
        <v>2</v>
      </c>
      <c r="G4" s="6" t="s">
        <v>368</v>
      </c>
      <c r="H4" s="43" t="s">
        <v>197</v>
      </c>
      <c r="I4" s="43" t="s">
        <v>367</v>
      </c>
    </row>
    <row r="5" spans="1:9" s="6" customFormat="1" ht="15.65" customHeight="1" x14ac:dyDescent="0.3">
      <c r="A5" s="13" t="s">
        <v>12</v>
      </c>
      <c r="B5" s="13" t="s">
        <v>338</v>
      </c>
      <c r="C5" s="4"/>
      <c r="D5" s="7"/>
      <c r="E5" s="7"/>
      <c r="F5" s="7"/>
      <c r="H5" s="43"/>
      <c r="I5" s="43"/>
    </row>
    <row r="6" spans="1:9" s="6" customFormat="1" ht="15.65" customHeight="1" x14ac:dyDescent="0.3">
      <c r="A6" s="18" t="s">
        <v>13</v>
      </c>
      <c r="B6" s="13"/>
      <c r="C6" s="2" t="s">
        <v>318</v>
      </c>
      <c r="D6" s="25">
        <f>('D86 (F)'!D69-32)*5/9</f>
        <v>32.111111111111114</v>
      </c>
      <c r="E6" s="25">
        <f>('D86 (F)'!E69-32)*5/9</f>
        <v>26.444444444444443</v>
      </c>
      <c r="F6" s="25">
        <f>('D86 (F)'!F69-32)*5/9</f>
        <v>30.722222222222221</v>
      </c>
      <c r="H6" s="43">
        <v>23.9</v>
      </c>
      <c r="I6" s="43">
        <v>35</v>
      </c>
    </row>
    <row r="7" spans="1:9" s="6" customFormat="1" ht="15.65" customHeight="1" x14ac:dyDescent="0.3">
      <c r="A7" s="19">
        <v>0.05</v>
      </c>
      <c r="B7" s="13"/>
      <c r="C7" s="2" t="s">
        <v>318</v>
      </c>
      <c r="D7" s="25">
        <f>('D86 (F)'!D70-32)*5/9</f>
        <v>45.833333333333336</v>
      </c>
      <c r="E7" s="25">
        <f>('D86 (F)'!E70-32)*5/9</f>
        <v>45.555555555555557</v>
      </c>
      <c r="F7" s="25">
        <f>('D86 (F)'!F70-32)*5/9</f>
        <v>44</v>
      </c>
      <c r="H7" s="43"/>
      <c r="I7" s="43"/>
    </row>
    <row r="8" spans="1:9" s="6" customFormat="1" ht="15.65" customHeight="1" x14ac:dyDescent="0.3">
      <c r="A8" s="19">
        <v>0.1</v>
      </c>
      <c r="B8" s="13"/>
      <c r="C8" s="2" t="s">
        <v>318</v>
      </c>
      <c r="D8" s="25">
        <f>('D86 (F)'!D71-32)*5/9</f>
        <v>52.222222222222221</v>
      </c>
      <c r="E8" s="25">
        <f>('D86 (F)'!E71-32)*5/9</f>
        <v>52.166666666666664</v>
      </c>
      <c r="F8" s="25">
        <f>('D86 (F)'!F71-32)*5/9</f>
        <v>50.611111111111114</v>
      </c>
      <c r="H8" s="43">
        <v>48.9</v>
      </c>
      <c r="I8" s="43">
        <v>57.2</v>
      </c>
    </row>
    <row r="9" spans="1:9" s="6" customFormat="1" ht="15.65" customHeight="1" x14ac:dyDescent="0.3">
      <c r="A9" s="19">
        <v>0.15</v>
      </c>
      <c r="B9" s="13"/>
      <c r="C9" s="2" t="s">
        <v>318</v>
      </c>
      <c r="D9" s="25">
        <f>('D86 (F)'!D72-32)*5/9</f>
        <v>57.055555555555557</v>
      </c>
      <c r="E9" s="25">
        <f>('D86 (F)'!E72-32)*5/9</f>
        <v>56.944444444444443</v>
      </c>
      <c r="F9" s="25">
        <f>('D86 (F)'!F72-32)*5/9</f>
        <v>55.777777777777779</v>
      </c>
      <c r="H9" s="43"/>
      <c r="I9" s="43"/>
    </row>
    <row r="10" spans="1:9" s="6" customFormat="1" ht="15.65" customHeight="1" x14ac:dyDescent="0.3">
      <c r="A10" s="19">
        <v>0.2</v>
      </c>
      <c r="B10" s="13"/>
      <c r="C10" s="2" t="s">
        <v>318</v>
      </c>
      <c r="D10" s="25">
        <f>('D86 (F)'!D73-32)*5/9</f>
        <v>62</v>
      </c>
      <c r="E10" s="25">
        <f>('D86 (F)'!E73-32)*5/9</f>
        <v>61.944444444444443</v>
      </c>
      <c r="F10" s="25">
        <f>('D86 (F)'!F73-32)*5/9</f>
        <v>60.666666666666664</v>
      </c>
      <c r="H10" s="43"/>
      <c r="I10" s="43"/>
    </row>
    <row r="11" spans="1:9" s="6" customFormat="1" ht="15.65" customHeight="1" x14ac:dyDescent="0.3">
      <c r="A11" s="19">
        <v>0.3</v>
      </c>
      <c r="B11" s="13"/>
      <c r="C11" s="2" t="s">
        <v>318</v>
      </c>
      <c r="D11" s="25">
        <f>('D86 (F)'!D74-32)*5/9</f>
        <v>73.666666666666671</v>
      </c>
      <c r="E11" s="25">
        <f>('D86 (F)'!E74-32)*5/9</f>
        <v>73.611111111111114</v>
      </c>
      <c r="F11" s="25">
        <f>('D86 (F)'!F74-32)*5/9</f>
        <v>72.277777777777771</v>
      </c>
      <c r="H11" s="43"/>
      <c r="I11" s="43"/>
    </row>
    <row r="12" spans="1:9" s="6" customFormat="1" ht="15.65" customHeight="1" x14ac:dyDescent="0.3">
      <c r="A12" s="19">
        <v>0.4</v>
      </c>
      <c r="B12" s="13"/>
      <c r="C12" s="2" t="s">
        <v>318</v>
      </c>
      <c r="D12" s="25">
        <f>('D86 (F)'!D75-32)*5/9</f>
        <v>88.944444444444443</v>
      </c>
      <c r="E12" s="25">
        <f>('D86 (F)'!E75-32)*5/9</f>
        <v>88.944444444444443</v>
      </c>
      <c r="F12" s="25">
        <f>('D86 (F)'!F75-32)*5/9</f>
        <v>87.666666666666671</v>
      </c>
      <c r="H12" s="43"/>
      <c r="I12" s="43"/>
    </row>
    <row r="13" spans="1:9" s="6" customFormat="1" ht="15.65" customHeight="1" x14ac:dyDescent="0.3">
      <c r="A13" s="19">
        <v>0.5</v>
      </c>
      <c r="B13" s="13"/>
      <c r="C13" s="2" t="s">
        <v>318</v>
      </c>
      <c r="D13" s="25">
        <f>('D86 (F)'!D76-32)*5/9</f>
        <v>103.27777777777777</v>
      </c>
      <c r="E13" s="25">
        <f>('D86 (F)'!E76-32)*5/9</f>
        <v>103.5</v>
      </c>
      <c r="F13" s="25">
        <f>('D86 (F)'!F76-32)*5/9</f>
        <v>102.44444444444444</v>
      </c>
      <c r="H13" s="43">
        <v>93.3</v>
      </c>
      <c r="I13" s="43">
        <v>110</v>
      </c>
    </row>
    <row r="14" spans="1:9" s="6" customFormat="1" ht="15.65" customHeight="1" x14ac:dyDescent="0.3">
      <c r="A14" s="19">
        <v>0.6</v>
      </c>
      <c r="B14" s="13"/>
      <c r="C14" s="2" t="s">
        <v>318</v>
      </c>
      <c r="D14" s="25">
        <f>('D86 (F)'!D77-32)*5/9</f>
        <v>110.94444444444444</v>
      </c>
      <c r="E14" s="25">
        <f>('D86 (F)'!E77-32)*5/9</f>
        <v>111.16666666666667</v>
      </c>
      <c r="F14" s="25">
        <f>('D86 (F)'!F77-32)*5/9</f>
        <v>110.55555555555556</v>
      </c>
      <c r="H14" s="43"/>
      <c r="I14" s="43"/>
    </row>
    <row r="15" spans="1:9" s="6" customFormat="1" ht="15.65" customHeight="1" x14ac:dyDescent="0.3">
      <c r="A15" s="19">
        <v>0.7</v>
      </c>
      <c r="B15" s="13"/>
      <c r="C15" s="2" t="s">
        <v>318</v>
      </c>
      <c r="D15" s="25">
        <f>('D86 (F)'!D78-32)*5/9</f>
        <v>117.05555555555556</v>
      </c>
      <c r="E15" s="25">
        <f>('D86 (F)'!E78-32)*5/9</f>
        <v>117.22222222222223</v>
      </c>
      <c r="F15" s="25">
        <f>('D86 (F)'!F78-32)*5/9</f>
        <v>116.77777777777777</v>
      </c>
      <c r="H15" s="43"/>
      <c r="I15" s="43"/>
    </row>
    <row r="16" spans="1:9" s="6" customFormat="1" ht="15.65" customHeight="1" x14ac:dyDescent="0.3">
      <c r="A16" s="19">
        <v>0.8</v>
      </c>
      <c r="B16" s="13"/>
      <c r="C16" s="2" t="s">
        <v>318</v>
      </c>
      <c r="D16" s="25">
        <f>('D86 (F)'!D79-32)*5/9</f>
        <v>127.22222222222223</v>
      </c>
      <c r="E16" s="25">
        <f>('D86 (F)'!E79-32)*5/9</f>
        <v>127.11111111111111</v>
      </c>
      <c r="F16" s="25">
        <f>('D86 (F)'!F79-32)*5/9</f>
        <v>126.44444444444444</v>
      </c>
      <c r="H16" s="43"/>
      <c r="I16" s="43"/>
    </row>
    <row r="17" spans="1:12" s="6" customFormat="1" ht="15.65" customHeight="1" x14ac:dyDescent="0.3">
      <c r="A17" s="19">
        <v>0.9</v>
      </c>
      <c r="B17" s="13"/>
      <c r="C17" s="2" t="s">
        <v>318</v>
      </c>
      <c r="D17" s="25">
        <f>('D86 (F)'!D80-32)*5/9</f>
        <v>158.22222222222223</v>
      </c>
      <c r="E17" s="25">
        <f>('D86 (F)'!E80-32)*5/9</f>
        <v>158.44444444444446</v>
      </c>
      <c r="F17" s="25">
        <f>('D86 (F)'!F80-32)*5/9</f>
        <v>156.94444444444446</v>
      </c>
      <c r="H17" s="43">
        <v>151.69999999999999</v>
      </c>
      <c r="I17" s="43">
        <v>162.80000000000001</v>
      </c>
    </row>
    <row r="18" spans="1:12" s="6" customFormat="1" ht="15.65" customHeight="1" x14ac:dyDescent="0.3">
      <c r="A18" s="19">
        <v>0.95</v>
      </c>
      <c r="B18" s="13"/>
      <c r="C18" s="2" t="s">
        <v>318</v>
      </c>
      <c r="D18" s="25">
        <f>('D86 (F)'!D81-32)*5/9</f>
        <v>169.88888888888889</v>
      </c>
      <c r="E18" s="25">
        <f>('D86 (F)'!E81-32)*5/9</f>
        <v>170.55555555555554</v>
      </c>
      <c r="F18" s="25">
        <f>('D86 (F)'!F81-32)*5/9</f>
        <v>169.55555555555554</v>
      </c>
      <c r="H18" s="43"/>
      <c r="I18" s="43"/>
    </row>
    <row r="19" spans="1:12" s="10" customFormat="1" ht="15.65" customHeight="1" x14ac:dyDescent="0.3">
      <c r="A19" s="18" t="s">
        <v>14</v>
      </c>
      <c r="B19" s="13"/>
      <c r="C19" s="2" t="s">
        <v>318</v>
      </c>
      <c r="D19" s="25">
        <f>('D86 (F)'!D82-32)*5/9</f>
        <v>196.83333333333334</v>
      </c>
      <c r="E19" s="25">
        <f>('D86 (F)'!E82-32)*5/9</f>
        <v>196.16666666666666</v>
      </c>
      <c r="F19" s="25">
        <f>('D86 (F)'!F82-32)*5/9</f>
        <v>195.22222222222223</v>
      </c>
      <c r="H19" s="44"/>
      <c r="I19" s="44">
        <v>212.8</v>
      </c>
    </row>
    <row r="20" spans="1:12" s="10" customFormat="1" ht="15.65" customHeight="1" x14ac:dyDescent="0.3">
      <c r="A20" s="18" t="s">
        <v>15</v>
      </c>
      <c r="B20" s="13"/>
      <c r="C20" s="2" t="s">
        <v>274</v>
      </c>
      <c r="D20" s="9">
        <v>98.5</v>
      </c>
      <c r="E20" s="9">
        <v>98.3</v>
      </c>
      <c r="F20" s="9">
        <v>98.5</v>
      </c>
      <c r="H20" s="44"/>
      <c r="I20" s="44"/>
    </row>
    <row r="21" spans="1:12" s="10" customFormat="1" ht="15.65" customHeight="1" x14ac:dyDescent="0.3">
      <c r="A21" s="18" t="s">
        <v>17</v>
      </c>
      <c r="B21" s="13"/>
      <c r="C21" s="2" t="s">
        <v>274</v>
      </c>
      <c r="D21" s="9">
        <v>0.7</v>
      </c>
      <c r="E21" s="9">
        <v>0.9</v>
      </c>
      <c r="F21" s="9">
        <v>0.7</v>
      </c>
      <c r="H21" s="44"/>
      <c r="I21" s="44"/>
    </row>
    <row r="22" spans="1:12" s="10" customFormat="1" ht="15.65" customHeight="1" x14ac:dyDescent="0.3">
      <c r="A22" s="18" t="s">
        <v>18</v>
      </c>
      <c r="B22" s="13"/>
      <c r="C22" s="2" t="s">
        <v>274</v>
      </c>
      <c r="D22" s="9">
        <v>0.8</v>
      </c>
      <c r="E22" s="9">
        <v>0.8</v>
      </c>
      <c r="F22" s="9">
        <v>0.8</v>
      </c>
      <c r="H22" s="44"/>
      <c r="I22" s="44"/>
    </row>
    <row r="23" spans="1:12" s="6" customFormat="1" ht="15.65" customHeight="1" x14ac:dyDescent="0.3">
      <c r="A23" s="13" t="s">
        <v>316</v>
      </c>
      <c r="B23" s="13" t="s">
        <v>339</v>
      </c>
      <c r="C23" s="2" t="s">
        <v>319</v>
      </c>
      <c r="D23" s="24">
        <v>59.16</v>
      </c>
      <c r="E23" s="24">
        <v>59.11</v>
      </c>
      <c r="F23" s="24">
        <v>59.51</v>
      </c>
      <c r="H23" s="43">
        <v>58.7</v>
      </c>
      <c r="I23" s="43">
        <v>61.02</v>
      </c>
    </row>
    <row r="24" spans="1:12" s="6" customFormat="1" ht="15.65" customHeight="1" x14ac:dyDescent="0.3">
      <c r="A24" s="13" t="s">
        <v>9</v>
      </c>
      <c r="B24" s="13" t="s">
        <v>339</v>
      </c>
      <c r="C24" s="2" t="s">
        <v>320</v>
      </c>
      <c r="D24" s="9">
        <v>0.7419</v>
      </c>
      <c r="E24" s="9">
        <v>0.74209999999999998</v>
      </c>
      <c r="F24" s="9">
        <v>0.74060000000000004</v>
      </c>
      <c r="H24" s="43">
        <v>0.73399999999999999</v>
      </c>
      <c r="I24" s="43">
        <v>0.74399999999999999</v>
      </c>
    </row>
    <row r="25" spans="1:12" s="6" customFormat="1" ht="15.65" customHeight="1" x14ac:dyDescent="0.3">
      <c r="A25" s="18" t="s">
        <v>317</v>
      </c>
      <c r="B25" s="41" t="s">
        <v>340</v>
      </c>
      <c r="C25" s="4"/>
      <c r="D25" s="47">
        <f>Sheet1!D27</f>
        <v>61.018625999999998</v>
      </c>
      <c r="E25" s="47">
        <f>Sheet1!E27</f>
        <v>60.329149999999998</v>
      </c>
      <c r="F25" s="47">
        <f>Sheet1!F27</f>
        <v>63.018106400000001</v>
      </c>
      <c r="H25" s="42">
        <v>60.1</v>
      </c>
      <c r="I25" s="42">
        <v>63.4</v>
      </c>
      <c r="J25" s="23"/>
      <c r="K25" s="23"/>
      <c r="L25" s="23"/>
    </row>
    <row r="26" spans="1:12" s="6" customFormat="1" ht="15.65" customHeight="1" x14ac:dyDescent="0.3">
      <c r="A26" s="13" t="s">
        <v>210</v>
      </c>
      <c r="B26" s="13" t="s">
        <v>341</v>
      </c>
      <c r="C26" s="4" t="s">
        <v>7</v>
      </c>
      <c r="D26" s="51">
        <f>100-((0.06317*D23)-(0.041089*D36)+(0.000072135*D36*(D8+D13+D17)/3)+(0.00005684*D23*(D8+D13+D17)/3)-0.000496*D36+10.56)</f>
        <v>86.41433391016389</v>
      </c>
      <c r="E26" s="51">
        <f t="shared" ref="E26:F26" si="0">100-((0.06317*E23)-(0.041089*E36)+(0.000072135*E36*(E8+E13+E17)/3)+(0.00005684*E23*(E8+E13+E17)/3)-0.000496*E36+10.56)</f>
        <v>86.405150782503711</v>
      </c>
      <c r="F26" s="51">
        <f t="shared" si="0"/>
        <v>86.372561634166658</v>
      </c>
      <c r="H26" s="43"/>
      <c r="I26" s="43"/>
    </row>
    <row r="27" spans="1:12" s="6" customFormat="1" ht="15.65" customHeight="1" x14ac:dyDescent="0.3">
      <c r="A27" s="13" t="s">
        <v>210</v>
      </c>
      <c r="B27" s="13" t="s">
        <v>342</v>
      </c>
      <c r="C27" s="2" t="s">
        <v>321</v>
      </c>
      <c r="D27" s="9">
        <v>86.38</v>
      </c>
      <c r="E27" s="9">
        <v>86.76</v>
      </c>
      <c r="F27" s="9">
        <v>86.72</v>
      </c>
      <c r="H27" s="43"/>
      <c r="I27" s="43"/>
    </row>
    <row r="28" spans="1:12" s="6" customFormat="1" ht="15.65" customHeight="1" x14ac:dyDescent="0.3">
      <c r="A28" s="13" t="s">
        <v>211</v>
      </c>
      <c r="B28" s="13" t="s">
        <v>342</v>
      </c>
      <c r="C28" s="2" t="s">
        <v>321</v>
      </c>
      <c r="D28" s="9">
        <v>13.26</v>
      </c>
      <c r="E28" s="9">
        <v>13.35</v>
      </c>
      <c r="F28" s="9">
        <v>13.59</v>
      </c>
      <c r="H28" s="43"/>
      <c r="I28" s="43"/>
    </row>
    <row r="29" spans="1:12" s="6" customFormat="1" ht="15.65" customHeight="1" x14ac:dyDescent="0.3">
      <c r="A29" s="13" t="s">
        <v>322</v>
      </c>
      <c r="B29" s="13" t="s">
        <v>342</v>
      </c>
      <c r="C29" s="4" t="s">
        <v>371</v>
      </c>
      <c r="D29" s="50">
        <f>D27/D28</f>
        <v>6.5143288084464555</v>
      </c>
      <c r="E29" s="50">
        <f t="shared" ref="E29:F29" si="1">E27/E28</f>
        <v>6.498876404494383</v>
      </c>
      <c r="F29" s="50">
        <f t="shared" si="1"/>
        <v>6.3811626195732156</v>
      </c>
      <c r="H29" s="43"/>
      <c r="I29" s="43"/>
    </row>
    <row r="30" spans="1:12" s="6" customFormat="1" ht="15.65" customHeight="1" x14ac:dyDescent="0.3">
      <c r="A30" s="13" t="s">
        <v>363</v>
      </c>
      <c r="B30" s="13" t="s">
        <v>350</v>
      </c>
      <c r="C30" s="4" t="s">
        <v>7</v>
      </c>
      <c r="D30" s="4" t="str">
        <f>D31</f>
        <v>&lt;0.2</v>
      </c>
      <c r="E30" s="4" t="str">
        <f t="shared" ref="E30:F30" si="2">E31</f>
        <v>&lt;0.2</v>
      </c>
      <c r="F30" s="4" t="str">
        <f t="shared" si="2"/>
        <v>&lt;0.2</v>
      </c>
      <c r="H30" s="43"/>
      <c r="I30" s="43">
        <v>0.2</v>
      </c>
    </row>
    <row r="31" spans="1:12" s="6" customFormat="1" ht="15.65" customHeight="1" x14ac:dyDescent="0.3">
      <c r="A31" s="13" t="s">
        <v>323</v>
      </c>
      <c r="B31" s="13" t="s">
        <v>350</v>
      </c>
      <c r="C31" s="2" t="s">
        <v>19</v>
      </c>
      <c r="D31" s="3" t="s">
        <v>58</v>
      </c>
      <c r="E31" s="3" t="s">
        <v>58</v>
      </c>
      <c r="F31" s="3" t="s">
        <v>58</v>
      </c>
      <c r="H31" s="43"/>
      <c r="I31" s="43"/>
    </row>
    <row r="32" spans="1:12" s="6" customFormat="1" ht="15.65" customHeight="1" x14ac:dyDescent="0.3">
      <c r="A32" s="2" t="s">
        <v>361</v>
      </c>
      <c r="B32" s="13"/>
      <c r="C32" s="20" t="s">
        <v>19</v>
      </c>
      <c r="D32" s="3" t="s">
        <v>58</v>
      </c>
      <c r="E32" s="3" t="s">
        <v>58</v>
      </c>
      <c r="F32" s="3" t="s">
        <v>58</v>
      </c>
      <c r="H32" s="43"/>
      <c r="I32" s="43"/>
    </row>
    <row r="33" spans="1:10" s="6" customFormat="1" ht="15.65" customHeight="1" x14ac:dyDescent="0.3">
      <c r="A33" s="2" t="s">
        <v>362</v>
      </c>
      <c r="B33" s="13"/>
      <c r="C33" s="20" t="s">
        <v>19</v>
      </c>
      <c r="D33" s="3" t="s">
        <v>58</v>
      </c>
      <c r="E33" s="3" t="s">
        <v>58</v>
      </c>
      <c r="F33" s="3" t="s">
        <v>58</v>
      </c>
      <c r="H33" s="43"/>
      <c r="I33" s="43"/>
    </row>
    <row r="34" spans="1:10" s="6" customFormat="1" ht="15.65" customHeight="1" x14ac:dyDescent="0.3">
      <c r="A34" s="2" t="s">
        <v>364</v>
      </c>
      <c r="B34" s="13"/>
      <c r="C34" s="2" t="s">
        <v>19</v>
      </c>
      <c r="D34" s="3" t="s">
        <v>58</v>
      </c>
      <c r="E34" s="3" t="s">
        <v>58</v>
      </c>
      <c r="F34" s="3" t="s">
        <v>58</v>
      </c>
      <c r="H34" s="43"/>
      <c r="I34" s="43"/>
    </row>
    <row r="35" spans="1:10" s="6" customFormat="1" ht="15.65" customHeight="1" x14ac:dyDescent="0.3">
      <c r="A35" s="17" t="s">
        <v>32</v>
      </c>
      <c r="B35" s="17" t="s">
        <v>346</v>
      </c>
      <c r="C35" s="3" t="s">
        <v>10</v>
      </c>
      <c r="D35" s="9">
        <v>2.3199999999999998</v>
      </c>
      <c r="E35" s="9">
        <v>2.4900000000000002</v>
      </c>
      <c r="F35" s="9">
        <v>2.4700000000000002</v>
      </c>
      <c r="H35" s="43">
        <v>3</v>
      </c>
      <c r="I35" s="43">
        <v>15</v>
      </c>
    </row>
    <row r="36" spans="1:10" s="6" customFormat="1" ht="15.65" customHeight="1" x14ac:dyDescent="0.3">
      <c r="A36" s="17" t="s">
        <v>324</v>
      </c>
      <c r="B36" s="17" t="s">
        <v>351</v>
      </c>
      <c r="C36" s="4" t="s">
        <v>274</v>
      </c>
      <c r="D36" s="7">
        <f>Sheet1!D221</f>
        <v>31.23</v>
      </c>
      <c r="E36" s="7">
        <f>Sheet1!E221</f>
        <v>30.88</v>
      </c>
      <c r="F36" s="7">
        <f>Sheet1!F221</f>
        <v>30.51</v>
      </c>
      <c r="H36" s="45">
        <v>31</v>
      </c>
      <c r="I36" s="45">
        <v>34</v>
      </c>
    </row>
    <row r="37" spans="1:10" s="6" customFormat="1" ht="15.65" customHeight="1" x14ac:dyDescent="0.3">
      <c r="A37" s="27" t="s">
        <v>325</v>
      </c>
      <c r="B37" s="17" t="s">
        <v>351</v>
      </c>
      <c r="C37" s="9" t="s">
        <v>33</v>
      </c>
      <c r="D37" s="2">
        <v>0.02</v>
      </c>
      <c r="E37" s="2">
        <v>0.02</v>
      </c>
      <c r="F37" s="2">
        <v>0.02</v>
      </c>
      <c r="H37" s="43"/>
      <c r="I37" s="43"/>
    </row>
    <row r="38" spans="1:10" s="6" customFormat="1" ht="15.65" customHeight="1" x14ac:dyDescent="0.3">
      <c r="A38" s="27" t="s">
        <v>326</v>
      </c>
      <c r="B38" s="17" t="s">
        <v>351</v>
      </c>
      <c r="C38" s="9" t="s">
        <v>33</v>
      </c>
      <c r="D38" s="14">
        <v>18.559999999999999</v>
      </c>
      <c r="E38" s="14">
        <v>18.36</v>
      </c>
      <c r="F38" s="14">
        <v>18.11</v>
      </c>
      <c r="H38" s="43"/>
      <c r="I38" s="43"/>
    </row>
    <row r="39" spans="1:10" s="6" customFormat="1" ht="15.65" customHeight="1" x14ac:dyDescent="0.3">
      <c r="A39" s="27" t="s">
        <v>327</v>
      </c>
      <c r="B39" s="17" t="s">
        <v>351</v>
      </c>
      <c r="C39" s="9" t="s">
        <v>33</v>
      </c>
      <c r="D39" s="48">
        <v>1.4</v>
      </c>
      <c r="E39" s="48">
        <v>1.4</v>
      </c>
      <c r="F39" s="48">
        <v>1.4</v>
      </c>
      <c r="H39" s="43"/>
      <c r="I39" s="43"/>
    </row>
    <row r="40" spans="1:10" s="6" customFormat="1" ht="15.65" customHeight="1" x14ac:dyDescent="0.3">
      <c r="A40" s="27" t="s">
        <v>328</v>
      </c>
      <c r="B40" s="17" t="s">
        <v>351</v>
      </c>
      <c r="C40" s="9" t="s">
        <v>33</v>
      </c>
      <c r="D40" s="48">
        <v>9.1</v>
      </c>
      <c r="E40" s="48">
        <v>8.9</v>
      </c>
      <c r="F40" s="48">
        <v>8.9</v>
      </c>
      <c r="H40" s="43"/>
      <c r="I40" s="43"/>
    </row>
    <row r="41" spans="1:10" s="6" customFormat="1" ht="15.65" customHeight="1" x14ac:dyDescent="0.3">
      <c r="A41" s="27" t="s">
        <v>329</v>
      </c>
      <c r="B41" s="17" t="s">
        <v>351</v>
      </c>
      <c r="C41" s="9" t="s">
        <v>33</v>
      </c>
      <c r="D41" s="49">
        <v>2.11</v>
      </c>
      <c r="E41" s="49">
        <v>2.2000000000000002</v>
      </c>
      <c r="F41" s="49">
        <v>2.1</v>
      </c>
      <c r="H41" s="43"/>
      <c r="I41" s="43"/>
    </row>
    <row r="42" spans="1:10" s="6" customFormat="1" ht="15.65" customHeight="1" x14ac:dyDescent="0.3">
      <c r="A42" s="13" t="s">
        <v>147</v>
      </c>
      <c r="B42" s="13" t="s">
        <v>343</v>
      </c>
      <c r="C42" s="9" t="s">
        <v>154</v>
      </c>
      <c r="D42" s="9" t="s">
        <v>59</v>
      </c>
      <c r="E42" s="9" t="s">
        <v>59</v>
      </c>
      <c r="F42" s="9" t="s">
        <v>59</v>
      </c>
      <c r="H42" s="46"/>
      <c r="I42" s="46">
        <v>2.6</v>
      </c>
      <c r="J42" s="23"/>
    </row>
    <row r="43" spans="1:10" s="6" customFormat="1" ht="15.65" customHeight="1" x14ac:dyDescent="0.3">
      <c r="A43" s="21" t="s">
        <v>45</v>
      </c>
      <c r="B43" s="21" t="s">
        <v>344</v>
      </c>
      <c r="C43" s="9" t="s">
        <v>38</v>
      </c>
      <c r="D43" s="9" t="s">
        <v>58</v>
      </c>
      <c r="E43" s="9" t="s">
        <v>58</v>
      </c>
      <c r="F43" s="9" t="s">
        <v>58</v>
      </c>
      <c r="H43" s="43"/>
      <c r="I43" s="43">
        <v>0.01</v>
      </c>
    </row>
    <row r="44" spans="1:10" s="6" customFormat="1" ht="15.65" customHeight="1" x14ac:dyDescent="0.3">
      <c r="A44" s="13" t="s">
        <v>35</v>
      </c>
      <c r="B44" s="13" t="s">
        <v>345</v>
      </c>
      <c r="C44" s="9" t="s">
        <v>37</v>
      </c>
      <c r="D44" s="9" t="s">
        <v>58</v>
      </c>
      <c r="E44" s="9" t="s">
        <v>58</v>
      </c>
      <c r="F44" s="9" t="s">
        <v>58</v>
      </c>
      <c r="H44" s="46"/>
      <c r="I44" s="46">
        <v>1.3</v>
      </c>
      <c r="J44" s="23"/>
    </row>
    <row r="45" spans="1:10" s="6" customFormat="1" ht="15.65" customHeight="1" x14ac:dyDescent="0.3">
      <c r="A45" s="13" t="s">
        <v>331</v>
      </c>
      <c r="B45" s="13" t="s">
        <v>330</v>
      </c>
      <c r="C45" s="4"/>
      <c r="D45" s="6" t="s">
        <v>372</v>
      </c>
      <c r="E45" s="6" t="s">
        <v>372</v>
      </c>
      <c r="F45" s="6" t="s">
        <v>372</v>
      </c>
      <c r="H45" s="46"/>
      <c r="I45" s="46">
        <v>4</v>
      </c>
      <c r="J45" s="23"/>
    </row>
    <row r="46" spans="1:10" s="6" customFormat="1" ht="15.65" customHeight="1" x14ac:dyDescent="0.3">
      <c r="A46" s="13" t="s">
        <v>64</v>
      </c>
      <c r="B46" s="13" t="s">
        <v>352</v>
      </c>
      <c r="C46" s="4" t="s">
        <v>154</v>
      </c>
      <c r="D46" s="7">
        <f>Sheet1!D177</f>
        <v>1.1000000000000001</v>
      </c>
      <c r="E46" s="7">
        <f>Sheet1!E177</f>
        <v>3.1</v>
      </c>
      <c r="F46" s="7">
        <f>Sheet1!F177</f>
        <v>1</v>
      </c>
      <c r="H46" s="43"/>
      <c r="I46" s="43">
        <v>1</v>
      </c>
    </row>
    <row r="47" spans="1:10" s="6" customFormat="1" ht="15.65" customHeight="1" x14ac:dyDescent="0.3">
      <c r="A47" s="13" t="s">
        <v>31</v>
      </c>
      <c r="B47" s="13" t="s">
        <v>347</v>
      </c>
      <c r="C47" s="4" t="s">
        <v>370</v>
      </c>
      <c r="D47" s="4">
        <f>Sheet1!D157</f>
        <v>1440</v>
      </c>
      <c r="E47" s="4">
        <f>Sheet1!E157</f>
        <v>1440</v>
      </c>
      <c r="F47" s="4">
        <f>Sheet1!F157</f>
        <v>1440</v>
      </c>
      <c r="H47" s="43">
        <v>1000</v>
      </c>
      <c r="I47" s="43"/>
    </row>
    <row r="48" spans="1:10" s="6" customFormat="1" ht="15.65" customHeight="1" x14ac:dyDescent="0.3">
      <c r="A48" s="13" t="s">
        <v>56</v>
      </c>
      <c r="B48" s="13" t="s">
        <v>353</v>
      </c>
      <c r="C48" s="12"/>
      <c r="D48" s="3">
        <v>1</v>
      </c>
      <c r="E48" s="3">
        <v>1</v>
      </c>
      <c r="F48" s="3">
        <v>1</v>
      </c>
      <c r="H48" s="43"/>
      <c r="I48" s="43"/>
    </row>
    <row r="49" spans="1:9" s="6" customFormat="1" ht="15.65" customHeight="1" x14ac:dyDescent="0.3">
      <c r="A49" s="18" t="s">
        <v>5</v>
      </c>
      <c r="B49" s="13" t="s">
        <v>354</v>
      </c>
      <c r="C49" s="2" t="s">
        <v>365</v>
      </c>
      <c r="D49" s="24">
        <v>12</v>
      </c>
      <c r="E49" s="24">
        <v>12.5</v>
      </c>
      <c r="F49" s="24">
        <v>11</v>
      </c>
      <c r="H49" s="43">
        <v>7</v>
      </c>
      <c r="I49" s="43">
        <v>20</v>
      </c>
    </row>
    <row r="50" spans="1:9" s="6" customFormat="1" ht="15.65" customHeight="1" x14ac:dyDescent="0.3">
      <c r="A50" s="18" t="s">
        <v>6</v>
      </c>
      <c r="B50" s="13" t="s">
        <v>354</v>
      </c>
      <c r="C50" s="2" t="s">
        <v>365</v>
      </c>
      <c r="D50" s="9" t="s">
        <v>46</v>
      </c>
      <c r="E50" s="9">
        <v>0.5</v>
      </c>
      <c r="F50" s="9" t="s">
        <v>46</v>
      </c>
      <c r="H50" s="43"/>
      <c r="I50" s="43">
        <v>5</v>
      </c>
    </row>
    <row r="51" spans="1:9" s="6" customFormat="1" ht="15.65" customHeight="1" x14ac:dyDescent="0.3">
      <c r="A51" s="13" t="s">
        <v>26</v>
      </c>
      <c r="B51" s="13" t="s">
        <v>355</v>
      </c>
      <c r="C51" s="11" t="s">
        <v>3</v>
      </c>
      <c r="D51" s="24">
        <v>96.9</v>
      </c>
      <c r="E51" s="24">
        <v>96.6</v>
      </c>
      <c r="F51" s="24">
        <v>96.7</v>
      </c>
      <c r="H51" s="43">
        <v>96</v>
      </c>
      <c r="I51" s="43"/>
    </row>
    <row r="52" spans="1:9" s="6" customFormat="1" ht="15.65" customHeight="1" x14ac:dyDescent="0.3">
      <c r="A52" s="13" t="s">
        <v>27</v>
      </c>
      <c r="B52" s="13" t="s">
        <v>356</v>
      </c>
      <c r="C52" s="11" t="s">
        <v>3</v>
      </c>
      <c r="D52" s="8">
        <v>88</v>
      </c>
      <c r="E52" s="8">
        <v>87.5</v>
      </c>
      <c r="F52" s="8">
        <v>88.2</v>
      </c>
      <c r="H52" s="43"/>
      <c r="I52" s="43"/>
    </row>
    <row r="53" spans="1:9" s="6" customFormat="1" ht="15.65" customHeight="1" x14ac:dyDescent="0.3">
      <c r="A53" s="13" t="s">
        <v>28</v>
      </c>
      <c r="B53" s="13" t="s">
        <v>332</v>
      </c>
      <c r="C53" s="12" t="s">
        <v>29</v>
      </c>
      <c r="D53" s="8">
        <v>92.4</v>
      </c>
      <c r="E53" s="8">
        <v>92</v>
      </c>
      <c r="F53" s="8">
        <v>92.4</v>
      </c>
      <c r="H53" s="43"/>
      <c r="I53" s="43"/>
    </row>
    <row r="54" spans="1:9" s="6" customFormat="1" ht="15.65" customHeight="1" x14ac:dyDescent="0.3">
      <c r="A54" s="13" t="s">
        <v>333</v>
      </c>
      <c r="C54" s="4"/>
      <c r="D54" s="50">
        <f>D51-D52</f>
        <v>8.9000000000000057</v>
      </c>
      <c r="E54" s="50">
        <f t="shared" ref="E54:F54" si="3">E51-E52</f>
        <v>9.0999999999999943</v>
      </c>
      <c r="F54" s="50">
        <f t="shared" si="3"/>
        <v>8.5</v>
      </c>
      <c r="H54" s="43">
        <v>7.5</v>
      </c>
      <c r="I54" s="43"/>
    </row>
    <row r="55" spans="1:9" s="6" customFormat="1" ht="15.65" customHeight="1" x14ac:dyDescent="0.3">
      <c r="A55" s="13" t="s">
        <v>334</v>
      </c>
      <c r="B55" s="13" t="s">
        <v>357</v>
      </c>
      <c r="C55" s="2" t="s">
        <v>366</v>
      </c>
      <c r="D55" s="24">
        <v>59.16</v>
      </c>
      <c r="E55" s="24">
        <v>59.11</v>
      </c>
      <c r="F55" s="24">
        <v>59.51</v>
      </c>
      <c r="H55" s="43"/>
      <c r="I55" s="43"/>
    </row>
    <row r="56" spans="1:9" s="6" customFormat="1" ht="15.65" customHeight="1" x14ac:dyDescent="0.3">
      <c r="A56" s="13" t="s">
        <v>335</v>
      </c>
      <c r="B56" s="13" t="s">
        <v>349</v>
      </c>
      <c r="C56" s="2" t="s">
        <v>366</v>
      </c>
      <c r="D56" s="9">
        <v>0.74219999999999997</v>
      </c>
      <c r="E56" s="9">
        <v>0.74229999999999996</v>
      </c>
      <c r="F56" s="9">
        <v>0.74080000000000001</v>
      </c>
      <c r="H56" s="43"/>
      <c r="I56" s="43"/>
    </row>
    <row r="57" spans="1:9" s="6" customFormat="1" ht="15.65" customHeight="1" x14ac:dyDescent="0.3">
      <c r="A57" s="13" t="s">
        <v>334</v>
      </c>
      <c r="B57" s="13" t="s">
        <v>349</v>
      </c>
      <c r="C57" s="2" t="s">
        <v>366</v>
      </c>
      <c r="D57" s="9">
        <v>0.7419</v>
      </c>
      <c r="E57" s="9">
        <v>0.74209999999999998</v>
      </c>
      <c r="F57" s="9">
        <v>0.74060000000000004</v>
      </c>
      <c r="H57" s="43"/>
      <c r="I57" s="43"/>
    </row>
    <row r="58" spans="1:9" s="6" customFormat="1" ht="15.65" customHeight="1" x14ac:dyDescent="0.3">
      <c r="A58" s="13" t="s">
        <v>43</v>
      </c>
      <c r="B58" s="13" t="s">
        <v>348</v>
      </c>
      <c r="C58" s="4" t="s">
        <v>274</v>
      </c>
      <c r="D58" s="7" t="str">
        <f>Sheet1!D75</f>
        <v>&lt; 0.005</v>
      </c>
      <c r="E58" s="7" t="str">
        <f>Sheet1!E75</f>
        <v>&lt; 0.005</v>
      </c>
      <c r="F58" s="7" t="str">
        <f>Sheet1!F75</f>
        <v>&lt; 0.005</v>
      </c>
      <c r="H58" s="43"/>
      <c r="I58" s="43">
        <v>0.01</v>
      </c>
    </row>
    <row r="59" spans="1:9" ht="15.65" customHeight="1" x14ac:dyDescent="0.3">
      <c r="A59" s="39" t="s">
        <v>314</v>
      </c>
      <c r="B59" s="39" t="s">
        <v>313</v>
      </c>
      <c r="C59" s="11" t="s">
        <v>3</v>
      </c>
      <c r="D59" s="40" t="s">
        <v>311</v>
      </c>
      <c r="E59" s="40" t="s">
        <v>311</v>
      </c>
      <c r="F59" s="40" t="s">
        <v>312</v>
      </c>
    </row>
    <row r="60" spans="1:9" ht="15.65" customHeight="1" x14ac:dyDescent="0.3">
      <c r="A60" s="39" t="s">
        <v>337</v>
      </c>
      <c r="B60" s="39" t="s">
        <v>336</v>
      </c>
      <c r="C60" s="4"/>
      <c r="D60" s="7"/>
      <c r="E60" s="7"/>
      <c r="F60" s="7"/>
    </row>
    <row r="64" spans="1:9" ht="15.65" customHeight="1" x14ac:dyDescent="0.3">
      <c r="C64"/>
    </row>
  </sheetData>
  <pageMargins left="0.5" right="0.25" top="1.75" bottom="1.25" header="0.75" footer="0.5"/>
  <pageSetup scale="66" fitToHeight="0" orientation="portrait" r:id="rId1"/>
  <headerFooter>
    <oddHeader>&amp;L&amp;"Calibri,Bold"DIV08 Confidential&amp;COffice of Automotive Engineering
PPRD Test Summary Report
&amp;A
Print Date:  &amp;D</oddHeader>
    <oddFooter xml:space="preserve">&amp;C&amp;8&amp;F
Page &amp;P of &amp;N
</oddFooter>
  </headerFooter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topLeftCell="A229" workbookViewId="0">
      <selection activeCell="D75" sqref="D75"/>
    </sheetView>
  </sheetViews>
  <sheetFormatPr defaultRowHeight="13" x14ac:dyDescent="0.3"/>
  <cols>
    <col min="1" max="1" width="12.3984375" style="33" customWidth="1"/>
    <col min="2" max="2" width="17.296875" style="33" bestFit="1" customWidth="1"/>
    <col min="3" max="3" width="7.69921875" style="33" customWidth="1"/>
    <col min="4" max="6" width="13.69921875" style="38" customWidth="1"/>
  </cols>
  <sheetData>
    <row r="1" spans="1:7" s="29" customFormat="1" x14ac:dyDescent="0.3">
      <c r="A1" s="32" t="s">
        <v>70</v>
      </c>
      <c r="B1" s="32" t="s">
        <v>71</v>
      </c>
      <c r="C1" s="32" t="s">
        <v>72</v>
      </c>
      <c r="D1" s="34">
        <v>2254620</v>
      </c>
      <c r="E1" s="34">
        <v>2254621</v>
      </c>
      <c r="F1" s="34">
        <v>2254622</v>
      </c>
      <c r="G1" s="30"/>
    </row>
    <row r="2" spans="1:7" x14ac:dyDescent="0.3">
      <c r="A2" s="22" t="s">
        <v>73</v>
      </c>
      <c r="B2" s="22" t="s">
        <v>74</v>
      </c>
      <c r="C2" s="22"/>
      <c r="D2" s="35">
        <v>43990.399305555555</v>
      </c>
      <c r="E2" s="35">
        <v>43990.399305555555</v>
      </c>
      <c r="F2" s="35">
        <v>43990.399305555555</v>
      </c>
      <c r="G2" s="31"/>
    </row>
    <row r="3" spans="1:7" x14ac:dyDescent="0.3">
      <c r="A3" s="22"/>
      <c r="B3" s="22" t="s">
        <v>75</v>
      </c>
      <c r="C3" s="22"/>
      <c r="D3" s="36">
        <v>43994</v>
      </c>
      <c r="E3" s="36">
        <v>43994</v>
      </c>
      <c r="F3" s="36">
        <v>43994</v>
      </c>
      <c r="G3" s="31"/>
    </row>
    <row r="4" spans="1:7" x14ac:dyDescent="0.3">
      <c r="A4" s="22"/>
      <c r="B4" s="22" t="s">
        <v>76</v>
      </c>
      <c r="C4" s="22"/>
      <c r="D4" s="37">
        <v>83469</v>
      </c>
      <c r="E4" s="37">
        <v>83469</v>
      </c>
      <c r="F4" s="37">
        <v>83469</v>
      </c>
      <c r="G4" s="31"/>
    </row>
    <row r="5" spans="1:7" x14ac:dyDescent="0.3">
      <c r="A5" s="22"/>
      <c r="B5" s="22" t="s">
        <v>77</v>
      </c>
      <c r="C5" s="22"/>
      <c r="D5" s="37" t="s">
        <v>78</v>
      </c>
      <c r="E5" s="37" t="s">
        <v>78</v>
      </c>
      <c r="F5" s="37" t="s">
        <v>78</v>
      </c>
      <c r="G5" s="31"/>
    </row>
    <row r="6" spans="1:7" x14ac:dyDescent="0.3">
      <c r="A6" s="22"/>
      <c r="B6" s="22" t="s">
        <v>79</v>
      </c>
      <c r="C6" s="22"/>
      <c r="D6" s="37" t="s">
        <v>80</v>
      </c>
      <c r="E6" s="37" t="s">
        <v>80</v>
      </c>
      <c r="F6" s="37" t="s">
        <v>80</v>
      </c>
      <c r="G6" s="31"/>
    </row>
    <row r="7" spans="1:7" x14ac:dyDescent="0.3">
      <c r="A7" s="22"/>
      <c r="B7" s="22" t="s">
        <v>81</v>
      </c>
      <c r="C7" s="22"/>
      <c r="D7" s="37">
        <v>53508</v>
      </c>
      <c r="E7" s="37">
        <v>53509</v>
      </c>
      <c r="F7" s="37">
        <v>53512</v>
      </c>
      <c r="G7" s="31"/>
    </row>
    <row r="8" spans="1:7" x14ac:dyDescent="0.3">
      <c r="A8" s="22"/>
      <c r="B8" s="22" t="s">
        <v>82</v>
      </c>
      <c r="C8" s="22"/>
      <c r="D8" s="37" t="s">
        <v>83</v>
      </c>
      <c r="E8" s="37" t="s">
        <v>83</v>
      </c>
      <c r="F8" s="37" t="s">
        <v>83</v>
      </c>
      <c r="G8" s="31"/>
    </row>
    <row r="9" spans="1:7" x14ac:dyDescent="0.3">
      <c r="A9" s="22"/>
      <c r="B9" s="22" t="s">
        <v>84</v>
      </c>
      <c r="C9" s="22"/>
      <c r="D9" s="37" t="s">
        <v>85</v>
      </c>
      <c r="E9" s="37" t="s">
        <v>85</v>
      </c>
      <c r="F9" s="37" t="s">
        <v>85</v>
      </c>
      <c r="G9" s="31"/>
    </row>
    <row r="10" spans="1:7" x14ac:dyDescent="0.3">
      <c r="A10" s="22"/>
      <c r="B10" s="22" t="s">
        <v>86</v>
      </c>
      <c r="C10" s="22"/>
      <c r="D10" s="37">
        <v>1</v>
      </c>
      <c r="E10" s="37">
        <v>1</v>
      </c>
      <c r="F10" s="37">
        <v>1</v>
      </c>
      <c r="G10" s="31"/>
    </row>
    <row r="11" spans="1:7" x14ac:dyDescent="0.3">
      <c r="A11" s="22" t="s">
        <v>87</v>
      </c>
      <c r="B11" s="22" t="s">
        <v>88</v>
      </c>
      <c r="C11" s="22"/>
      <c r="D11" s="37" t="s">
        <v>49</v>
      </c>
      <c r="E11" s="37" t="s">
        <v>49</v>
      </c>
      <c r="F11" s="37" t="s">
        <v>50</v>
      </c>
      <c r="G11" s="31"/>
    </row>
    <row r="12" spans="1:7" x14ac:dyDescent="0.3">
      <c r="A12" s="22"/>
      <c r="B12" s="22" t="s">
        <v>89</v>
      </c>
      <c r="C12" s="22"/>
      <c r="D12" s="37" t="s">
        <v>90</v>
      </c>
      <c r="E12" s="37" t="s">
        <v>91</v>
      </c>
      <c r="F12" s="37" t="s">
        <v>51</v>
      </c>
      <c r="G12" s="31"/>
    </row>
    <row r="13" spans="1:7" x14ac:dyDescent="0.3">
      <c r="A13" s="22"/>
      <c r="B13" s="22" t="s">
        <v>92</v>
      </c>
      <c r="C13" s="22"/>
      <c r="D13" s="37" t="s">
        <v>52</v>
      </c>
      <c r="E13" s="37" t="s">
        <v>53</v>
      </c>
      <c r="F13" s="37" t="s">
        <v>53</v>
      </c>
      <c r="G13" s="31"/>
    </row>
    <row r="14" spans="1:7" x14ac:dyDescent="0.3">
      <c r="A14" s="22"/>
      <c r="B14" s="22" t="s">
        <v>93</v>
      </c>
      <c r="C14" s="22"/>
      <c r="D14" s="37" t="s">
        <v>94</v>
      </c>
      <c r="E14" s="37" t="s">
        <v>94</v>
      </c>
      <c r="F14" s="37" t="s">
        <v>94</v>
      </c>
      <c r="G14" s="31"/>
    </row>
    <row r="15" spans="1:7" x14ac:dyDescent="0.3">
      <c r="A15" s="22"/>
      <c r="B15" s="22" t="s">
        <v>95</v>
      </c>
      <c r="C15" s="22"/>
      <c r="D15" s="37"/>
      <c r="E15" s="37"/>
      <c r="F15" s="37"/>
      <c r="G15" s="31"/>
    </row>
    <row r="16" spans="1:7" x14ac:dyDescent="0.3">
      <c r="A16" s="22"/>
      <c r="B16" s="22" t="s">
        <v>96</v>
      </c>
      <c r="C16" s="22"/>
      <c r="D16" s="37" t="s">
        <v>78</v>
      </c>
      <c r="E16" s="37" t="s">
        <v>78</v>
      </c>
      <c r="F16" s="37" t="s">
        <v>78</v>
      </c>
      <c r="G16" s="31"/>
    </row>
    <row r="17" spans="1:7" x14ac:dyDescent="0.3">
      <c r="A17" s="22"/>
      <c r="B17" s="22" t="s">
        <v>97</v>
      </c>
      <c r="C17" s="22"/>
      <c r="D17" s="37"/>
      <c r="E17" s="37"/>
      <c r="F17" s="37"/>
      <c r="G17" s="31"/>
    </row>
    <row r="18" spans="1:7" x14ac:dyDescent="0.3">
      <c r="A18" s="22"/>
      <c r="B18" s="22" t="s">
        <v>98</v>
      </c>
      <c r="C18" s="22"/>
      <c r="D18" s="37" t="s">
        <v>54</v>
      </c>
      <c r="E18" s="37" t="s">
        <v>99</v>
      </c>
      <c r="F18" s="37" t="s">
        <v>55</v>
      </c>
      <c r="G18" s="31"/>
    </row>
    <row r="19" spans="1:7" x14ac:dyDescent="0.3">
      <c r="A19" s="22" t="s">
        <v>100</v>
      </c>
      <c r="B19" s="22" t="s">
        <v>101</v>
      </c>
      <c r="C19" s="22"/>
      <c r="D19" s="37" t="s">
        <v>102</v>
      </c>
      <c r="E19" s="37" t="s">
        <v>102</v>
      </c>
      <c r="F19" s="37" t="s">
        <v>103</v>
      </c>
      <c r="G19" s="31"/>
    </row>
    <row r="20" spans="1:7" x14ac:dyDescent="0.3">
      <c r="A20" s="22"/>
      <c r="B20" s="22" t="s">
        <v>104</v>
      </c>
      <c r="C20" s="22"/>
      <c r="D20" s="37">
        <v>1</v>
      </c>
      <c r="E20" s="37">
        <v>1</v>
      </c>
      <c r="F20" s="37">
        <v>2</v>
      </c>
      <c r="G20" s="31"/>
    </row>
    <row r="21" spans="1:7" x14ac:dyDescent="0.3">
      <c r="A21" s="22" t="s">
        <v>21</v>
      </c>
      <c r="B21" s="22" t="s">
        <v>105</v>
      </c>
      <c r="C21" s="22">
        <v>1</v>
      </c>
      <c r="D21" s="37" t="s">
        <v>106</v>
      </c>
      <c r="E21" s="37" t="s">
        <v>106</v>
      </c>
      <c r="F21" s="37" t="s">
        <v>106</v>
      </c>
      <c r="G21" s="31"/>
    </row>
    <row r="22" spans="1:7" x14ac:dyDescent="0.3">
      <c r="A22" s="22"/>
      <c r="B22" s="22" t="s">
        <v>107</v>
      </c>
      <c r="C22" s="22">
        <v>1</v>
      </c>
      <c r="D22" s="37">
        <v>53</v>
      </c>
      <c r="E22" s="37">
        <v>53</v>
      </c>
      <c r="F22" s="37">
        <v>53</v>
      </c>
      <c r="G22" s="31"/>
    </row>
    <row r="23" spans="1:7" x14ac:dyDescent="0.3">
      <c r="A23" s="22"/>
      <c r="B23" s="22" t="s">
        <v>108</v>
      </c>
      <c r="C23" s="22">
        <v>1</v>
      </c>
      <c r="D23" s="35">
        <v>43990.441666666666</v>
      </c>
      <c r="E23" s="35">
        <v>43990.452777777777</v>
      </c>
      <c r="F23" s="35">
        <v>43990.463194444441</v>
      </c>
      <c r="G23" s="31"/>
    </row>
    <row r="24" spans="1:7" x14ac:dyDescent="0.3">
      <c r="A24" s="22"/>
      <c r="B24" s="22" t="s">
        <v>109</v>
      </c>
      <c r="C24" s="22">
        <v>1</v>
      </c>
      <c r="D24" s="37" t="s">
        <v>110</v>
      </c>
      <c r="E24" s="37" t="s">
        <v>110</v>
      </c>
      <c r="F24" s="37" t="s">
        <v>110</v>
      </c>
      <c r="G24" s="31"/>
    </row>
    <row r="25" spans="1:7" x14ac:dyDescent="0.3">
      <c r="A25" s="22"/>
      <c r="B25" s="22" t="s">
        <v>111</v>
      </c>
      <c r="C25" s="22">
        <v>1</v>
      </c>
      <c r="D25" s="37">
        <v>2357841</v>
      </c>
      <c r="E25" s="37">
        <v>2357841</v>
      </c>
      <c r="F25" s="37">
        <v>2357841</v>
      </c>
      <c r="G25" s="31"/>
    </row>
    <row r="26" spans="1:7" x14ac:dyDescent="0.3">
      <c r="A26" s="22"/>
      <c r="B26" s="22" t="s">
        <v>112</v>
      </c>
      <c r="C26" s="22" t="s">
        <v>22</v>
      </c>
      <c r="D26" s="37">
        <v>8.85</v>
      </c>
      <c r="E26" s="37">
        <v>8.75</v>
      </c>
      <c r="F26" s="37">
        <v>9.14</v>
      </c>
      <c r="G26" s="31"/>
    </row>
    <row r="27" spans="1:7" x14ac:dyDescent="0.3">
      <c r="A27" s="22"/>
      <c r="B27" s="22"/>
      <c r="C27" s="22" t="s">
        <v>369</v>
      </c>
      <c r="D27" s="37">
        <f>D26*6.89476</f>
        <v>61.018625999999998</v>
      </c>
      <c r="E27" s="37">
        <f t="shared" ref="E27:F27" si="0">E26*6.89476</f>
        <v>60.329149999999998</v>
      </c>
      <c r="F27" s="37">
        <f t="shared" si="0"/>
        <v>63.018106400000001</v>
      </c>
      <c r="G27" s="31"/>
    </row>
    <row r="28" spans="1:7" x14ac:dyDescent="0.3">
      <c r="A28" s="22"/>
      <c r="B28" s="22" t="s">
        <v>113</v>
      </c>
      <c r="C28" s="22" t="s">
        <v>22</v>
      </c>
      <c r="D28" s="37">
        <v>9.6199999999999992</v>
      </c>
      <c r="E28" s="37">
        <v>9.52</v>
      </c>
      <c r="F28" s="37">
        <v>9.92</v>
      </c>
      <c r="G28" s="31"/>
    </row>
    <row r="29" spans="1:7" x14ac:dyDescent="0.3">
      <c r="A29" s="22"/>
      <c r="B29" s="22" t="s">
        <v>114</v>
      </c>
      <c r="C29" s="22" t="s">
        <v>22</v>
      </c>
      <c r="D29" s="37">
        <v>8.74</v>
      </c>
      <c r="E29" s="37">
        <v>8.64</v>
      </c>
      <c r="F29" s="37">
        <v>9.02</v>
      </c>
      <c r="G29" s="31"/>
    </row>
    <row r="30" spans="1:7" x14ac:dyDescent="0.3">
      <c r="A30" s="22"/>
      <c r="B30" s="22" t="s">
        <v>115</v>
      </c>
      <c r="C30" s="22" t="s">
        <v>22</v>
      </c>
      <c r="D30" s="37">
        <v>8.64</v>
      </c>
      <c r="E30" s="37">
        <v>8.5399999999999991</v>
      </c>
      <c r="F30" s="37">
        <v>8.93</v>
      </c>
      <c r="G30" s="31"/>
    </row>
    <row r="31" spans="1:7" x14ac:dyDescent="0.3">
      <c r="A31" s="22"/>
      <c r="B31" s="22" t="s">
        <v>116</v>
      </c>
      <c r="C31" s="22"/>
      <c r="D31" s="37" t="s">
        <v>117</v>
      </c>
      <c r="E31" s="37" t="s">
        <v>117</v>
      </c>
      <c r="F31" s="37" t="s">
        <v>117</v>
      </c>
      <c r="G31" s="31"/>
    </row>
    <row r="32" spans="1:7" x14ac:dyDescent="0.3">
      <c r="A32" s="22"/>
      <c r="B32" s="22" t="s">
        <v>118</v>
      </c>
      <c r="C32" s="22"/>
      <c r="D32" s="37" t="s">
        <v>117</v>
      </c>
      <c r="E32" s="37" t="s">
        <v>117</v>
      </c>
      <c r="F32" s="37" t="s">
        <v>117</v>
      </c>
      <c r="G32" s="31"/>
    </row>
    <row r="33" spans="1:7" x14ac:dyDescent="0.3">
      <c r="A33" s="22" t="s">
        <v>119</v>
      </c>
      <c r="B33" s="22" t="s">
        <v>105</v>
      </c>
      <c r="C33" s="22">
        <v>1</v>
      </c>
      <c r="D33" s="37" t="s">
        <v>106</v>
      </c>
      <c r="E33" s="37" t="s">
        <v>106</v>
      </c>
      <c r="F33" s="37" t="s">
        <v>106</v>
      </c>
      <c r="G33" s="31"/>
    </row>
    <row r="34" spans="1:7" x14ac:dyDescent="0.3">
      <c r="A34" s="22"/>
      <c r="B34" s="22" t="s">
        <v>107</v>
      </c>
      <c r="C34" s="22">
        <v>1</v>
      </c>
      <c r="D34" s="37">
        <v>84</v>
      </c>
      <c r="E34" s="37">
        <v>84</v>
      </c>
      <c r="F34" s="37">
        <v>84</v>
      </c>
      <c r="G34" s="31"/>
    </row>
    <row r="35" spans="1:7" x14ac:dyDescent="0.3">
      <c r="A35" s="22"/>
      <c r="B35" s="22" t="s">
        <v>108</v>
      </c>
      <c r="C35" s="22">
        <v>1</v>
      </c>
      <c r="D35" s="35">
        <v>43990.845833333333</v>
      </c>
      <c r="E35" s="35">
        <v>43990.845833333333</v>
      </c>
      <c r="F35" s="35">
        <v>43990.845833333333</v>
      </c>
      <c r="G35" s="31"/>
    </row>
    <row r="36" spans="1:7" x14ac:dyDescent="0.3">
      <c r="A36" s="22"/>
      <c r="B36" s="22" t="s">
        <v>109</v>
      </c>
      <c r="C36" s="22">
        <v>1</v>
      </c>
      <c r="D36" s="37" t="s">
        <v>120</v>
      </c>
      <c r="E36" s="37" t="s">
        <v>120</v>
      </c>
      <c r="F36" s="37" t="s">
        <v>120</v>
      </c>
      <c r="G36" s="31"/>
    </row>
    <row r="37" spans="1:7" x14ac:dyDescent="0.3">
      <c r="A37" s="22"/>
      <c r="B37" s="22" t="s">
        <v>111</v>
      </c>
      <c r="C37" s="22">
        <v>1</v>
      </c>
      <c r="D37" s="37">
        <v>2357917</v>
      </c>
      <c r="E37" s="37">
        <v>2357917</v>
      </c>
      <c r="F37" s="37">
        <v>2357917</v>
      </c>
      <c r="G37" s="31"/>
    </row>
    <row r="38" spans="1:7" x14ac:dyDescent="0.3">
      <c r="A38" s="22"/>
      <c r="B38" s="22" t="s">
        <v>121</v>
      </c>
      <c r="C38" s="22"/>
      <c r="D38" s="37" t="s">
        <v>122</v>
      </c>
      <c r="E38" s="37" t="s">
        <v>122</v>
      </c>
      <c r="F38" s="37" t="s">
        <v>122</v>
      </c>
      <c r="G38" s="31"/>
    </row>
    <row r="39" spans="1:7" x14ac:dyDescent="0.3">
      <c r="A39" s="22"/>
      <c r="B39" s="22" t="s">
        <v>123</v>
      </c>
      <c r="C39" s="22" t="s">
        <v>124</v>
      </c>
      <c r="D39" s="37">
        <v>3</v>
      </c>
      <c r="E39" s="37">
        <v>3</v>
      </c>
      <c r="F39" s="37">
        <v>3</v>
      </c>
      <c r="G39" s="31"/>
    </row>
    <row r="40" spans="1:7" x14ac:dyDescent="0.3">
      <c r="A40" s="22"/>
      <c r="B40" s="22" t="s">
        <v>125</v>
      </c>
      <c r="C40" s="22" t="s">
        <v>126</v>
      </c>
      <c r="D40" s="37">
        <v>50</v>
      </c>
      <c r="E40" s="37">
        <v>50</v>
      </c>
      <c r="F40" s="37">
        <v>50</v>
      </c>
      <c r="G40" s="31"/>
    </row>
    <row r="41" spans="1:7" x14ac:dyDescent="0.3">
      <c r="A41" s="22"/>
      <c r="B41" s="22" t="s">
        <v>127</v>
      </c>
      <c r="C41" s="22"/>
      <c r="D41" s="37" t="s">
        <v>128</v>
      </c>
      <c r="E41" s="37" t="s">
        <v>128</v>
      </c>
      <c r="F41" s="37" t="s">
        <v>128</v>
      </c>
      <c r="G41" s="31"/>
    </row>
    <row r="42" spans="1:7" x14ac:dyDescent="0.3">
      <c r="A42" s="22" t="s">
        <v>129</v>
      </c>
      <c r="B42" s="22" t="s">
        <v>105</v>
      </c>
      <c r="C42" s="22">
        <v>1</v>
      </c>
      <c r="D42" s="37" t="s">
        <v>106</v>
      </c>
      <c r="E42" s="37" t="s">
        <v>106</v>
      </c>
      <c r="F42" s="37" t="s">
        <v>106</v>
      </c>
      <c r="G42" s="31"/>
    </row>
    <row r="43" spans="1:7" x14ac:dyDescent="0.3">
      <c r="A43" s="22"/>
      <c r="B43" s="22" t="s">
        <v>107</v>
      </c>
      <c r="C43" s="22">
        <v>1</v>
      </c>
      <c r="D43" s="37">
        <v>327</v>
      </c>
      <c r="E43" s="37">
        <v>327</v>
      </c>
      <c r="F43" s="37">
        <v>327</v>
      </c>
      <c r="G43" s="31"/>
    </row>
    <row r="44" spans="1:7" x14ac:dyDescent="0.3">
      <c r="A44" s="22"/>
      <c r="B44" s="22" t="s">
        <v>108</v>
      </c>
      <c r="C44" s="22">
        <v>1</v>
      </c>
      <c r="D44" s="35">
        <v>43991.913194444445</v>
      </c>
      <c r="E44" s="35">
        <v>43991.913194444445</v>
      </c>
      <c r="F44" s="35">
        <v>43991.913194444445</v>
      </c>
      <c r="G44" s="31"/>
    </row>
    <row r="45" spans="1:7" x14ac:dyDescent="0.3">
      <c r="A45" s="22"/>
      <c r="B45" s="22" t="s">
        <v>109</v>
      </c>
      <c r="C45" s="22">
        <v>1</v>
      </c>
      <c r="D45" s="37" t="s">
        <v>130</v>
      </c>
      <c r="E45" s="37" t="s">
        <v>130</v>
      </c>
      <c r="F45" s="37" t="s">
        <v>130</v>
      </c>
      <c r="G45" s="31"/>
    </row>
    <row r="46" spans="1:7" x14ac:dyDescent="0.3">
      <c r="A46" s="22"/>
      <c r="B46" s="22" t="s">
        <v>111</v>
      </c>
      <c r="C46" s="22">
        <v>1</v>
      </c>
      <c r="D46" s="37">
        <v>2357924</v>
      </c>
      <c r="E46" s="37">
        <v>2357924</v>
      </c>
      <c r="F46" s="37">
        <v>2357924</v>
      </c>
      <c r="G46" s="31"/>
    </row>
    <row r="47" spans="1:7" x14ac:dyDescent="0.3">
      <c r="A47" s="22"/>
      <c r="B47" s="22" t="s">
        <v>131</v>
      </c>
      <c r="C47" s="22" t="s">
        <v>23</v>
      </c>
      <c r="D47" s="37">
        <v>19812</v>
      </c>
      <c r="E47" s="37">
        <v>19780</v>
      </c>
      <c r="F47" s="37">
        <v>19809</v>
      </c>
      <c r="G47" s="31"/>
    </row>
    <row r="48" spans="1:7" x14ac:dyDescent="0.3">
      <c r="A48" s="22"/>
      <c r="B48" s="22" t="s">
        <v>132</v>
      </c>
      <c r="C48" s="22" t="s">
        <v>24</v>
      </c>
      <c r="D48" s="37">
        <v>46.084000000000003</v>
      </c>
      <c r="E48" s="37">
        <v>46.006999999999998</v>
      </c>
      <c r="F48" s="37">
        <v>46.076000000000001</v>
      </c>
      <c r="G48" s="31"/>
    </row>
    <row r="49" spans="1:7" x14ac:dyDescent="0.3">
      <c r="A49" s="22"/>
      <c r="B49" s="22" t="s">
        <v>133</v>
      </c>
      <c r="C49" s="22" t="s">
        <v>25</v>
      </c>
      <c r="D49" s="37">
        <v>11006.9</v>
      </c>
      <c r="E49" s="37">
        <v>10988.6</v>
      </c>
      <c r="F49" s="37">
        <v>11005</v>
      </c>
      <c r="G49" s="31"/>
    </row>
    <row r="50" spans="1:7" x14ac:dyDescent="0.3">
      <c r="A50" s="22" t="s">
        <v>134</v>
      </c>
      <c r="B50" s="22" t="s">
        <v>105</v>
      </c>
      <c r="C50" s="22">
        <v>1</v>
      </c>
      <c r="D50" s="37" t="s">
        <v>106</v>
      </c>
      <c r="E50" s="37" t="s">
        <v>106</v>
      </c>
      <c r="F50" s="37" t="s">
        <v>106</v>
      </c>
      <c r="G50" s="31"/>
    </row>
    <row r="51" spans="1:7" x14ac:dyDescent="0.3">
      <c r="A51" s="22"/>
      <c r="B51" s="22" t="s">
        <v>107</v>
      </c>
      <c r="C51" s="22">
        <v>1</v>
      </c>
      <c r="D51" s="37">
        <v>605</v>
      </c>
      <c r="E51" s="37">
        <v>605</v>
      </c>
      <c r="F51" s="37">
        <v>605</v>
      </c>
      <c r="G51" s="31"/>
    </row>
    <row r="52" spans="1:7" x14ac:dyDescent="0.3">
      <c r="A52" s="22"/>
      <c r="B52" s="22" t="s">
        <v>108</v>
      </c>
      <c r="C52" s="22">
        <v>1</v>
      </c>
      <c r="D52" s="35">
        <v>43993.842361111114</v>
      </c>
      <c r="E52" s="35">
        <v>43993.842361111114</v>
      </c>
      <c r="F52" s="35">
        <v>43993.843055555553</v>
      </c>
      <c r="G52" s="31"/>
    </row>
    <row r="53" spans="1:7" x14ac:dyDescent="0.3">
      <c r="A53" s="22"/>
      <c r="B53" s="22" t="s">
        <v>109</v>
      </c>
      <c r="C53" s="22">
        <v>1</v>
      </c>
      <c r="D53" s="37" t="s">
        <v>130</v>
      </c>
      <c r="E53" s="37" t="s">
        <v>130</v>
      </c>
      <c r="F53" s="37" t="s">
        <v>130</v>
      </c>
      <c r="G53" s="31"/>
    </row>
    <row r="54" spans="1:7" x14ac:dyDescent="0.3">
      <c r="A54" s="22"/>
      <c r="B54" s="22" t="s">
        <v>111</v>
      </c>
      <c r="C54" s="22">
        <v>1</v>
      </c>
      <c r="D54" s="37">
        <v>2357926</v>
      </c>
      <c r="E54" s="37">
        <v>2357926</v>
      </c>
      <c r="F54" s="37">
        <v>2357926</v>
      </c>
      <c r="G54" s="31"/>
    </row>
    <row r="55" spans="1:7" x14ac:dyDescent="0.3">
      <c r="A55" s="22"/>
      <c r="B55" s="22" t="s">
        <v>131</v>
      </c>
      <c r="C55" s="22" t="s">
        <v>23</v>
      </c>
      <c r="D55" s="37">
        <v>18602</v>
      </c>
      <c r="E55" s="37">
        <v>18562</v>
      </c>
      <c r="F55" s="37">
        <v>18570</v>
      </c>
      <c r="G55" s="31"/>
    </row>
    <row r="56" spans="1:7" x14ac:dyDescent="0.3">
      <c r="A56" s="22"/>
      <c r="B56" s="22" t="s">
        <v>132</v>
      </c>
      <c r="C56" s="22" t="s">
        <v>24</v>
      </c>
      <c r="D56" s="37">
        <v>43.268999999999998</v>
      </c>
      <c r="E56" s="37">
        <v>43.173999999999999</v>
      </c>
      <c r="F56" s="37">
        <v>43.192999999999998</v>
      </c>
      <c r="G56" s="31"/>
    </row>
    <row r="57" spans="1:7" x14ac:dyDescent="0.3">
      <c r="A57" s="22"/>
      <c r="B57" s="22" t="s">
        <v>133</v>
      </c>
      <c r="C57" s="22" t="s">
        <v>25</v>
      </c>
      <c r="D57" s="37">
        <v>10334.700000000001</v>
      </c>
      <c r="E57" s="37">
        <v>10311.9</v>
      </c>
      <c r="F57" s="37">
        <v>10316.4</v>
      </c>
      <c r="G57" s="31"/>
    </row>
    <row r="58" spans="1:7" x14ac:dyDescent="0.3">
      <c r="A58" s="22" t="s">
        <v>135</v>
      </c>
      <c r="B58" s="22" t="s">
        <v>105</v>
      </c>
      <c r="C58" s="22">
        <v>1</v>
      </c>
      <c r="D58" s="37" t="s">
        <v>106</v>
      </c>
      <c r="E58" s="37" t="s">
        <v>106</v>
      </c>
      <c r="F58" s="37" t="s">
        <v>106</v>
      </c>
      <c r="G58" s="31"/>
    </row>
    <row r="59" spans="1:7" x14ac:dyDescent="0.3">
      <c r="A59" s="22"/>
      <c r="B59" s="22" t="s">
        <v>107</v>
      </c>
      <c r="C59" s="22">
        <v>1</v>
      </c>
      <c r="D59" s="37">
        <v>159</v>
      </c>
      <c r="E59" s="37">
        <v>159</v>
      </c>
      <c r="F59" s="37">
        <v>159</v>
      </c>
      <c r="G59" s="31"/>
    </row>
    <row r="60" spans="1:7" x14ac:dyDescent="0.3">
      <c r="A60" s="22"/>
      <c r="B60" s="22" t="s">
        <v>108</v>
      </c>
      <c r="C60" s="22">
        <v>1</v>
      </c>
      <c r="D60" s="35">
        <v>43991.402083333334</v>
      </c>
      <c r="E60" s="35">
        <v>43991.402083333334</v>
      </c>
      <c r="F60" s="35">
        <v>43991.402083333334</v>
      </c>
      <c r="G60" s="31"/>
    </row>
    <row r="61" spans="1:7" x14ac:dyDescent="0.3">
      <c r="A61" s="22"/>
      <c r="B61" s="22" t="s">
        <v>109</v>
      </c>
      <c r="C61" s="22">
        <v>1</v>
      </c>
      <c r="D61" s="37" t="s">
        <v>136</v>
      </c>
      <c r="E61" s="37" t="s">
        <v>136</v>
      </c>
      <c r="F61" s="37" t="s">
        <v>136</v>
      </c>
      <c r="G61" s="31"/>
    </row>
    <row r="62" spans="1:7" x14ac:dyDescent="0.3">
      <c r="A62" s="22"/>
      <c r="B62" s="22" t="s">
        <v>111</v>
      </c>
      <c r="C62" s="22">
        <v>1</v>
      </c>
      <c r="D62" s="37">
        <v>2357919</v>
      </c>
      <c r="E62" s="37">
        <v>2357919</v>
      </c>
      <c r="F62" s="37">
        <v>2357919</v>
      </c>
      <c r="G62" s="31"/>
    </row>
    <row r="63" spans="1:7" x14ac:dyDescent="0.3">
      <c r="A63" s="22"/>
      <c r="B63" s="22" t="s">
        <v>137</v>
      </c>
      <c r="C63" s="22" t="s">
        <v>138</v>
      </c>
      <c r="D63" s="37">
        <v>96.9</v>
      </c>
      <c r="E63" s="37">
        <v>96.6</v>
      </c>
      <c r="F63" s="37">
        <v>96.7</v>
      </c>
      <c r="G63" s="31"/>
    </row>
    <row r="64" spans="1:7" x14ac:dyDescent="0.3">
      <c r="A64" s="22" t="s">
        <v>139</v>
      </c>
      <c r="B64" s="22" t="s">
        <v>105</v>
      </c>
      <c r="C64" s="22">
        <v>1</v>
      </c>
      <c r="D64" s="37" t="s">
        <v>106</v>
      </c>
      <c r="E64" s="37" t="s">
        <v>106</v>
      </c>
      <c r="F64" s="37" t="s">
        <v>106</v>
      </c>
      <c r="G64" s="31"/>
    </row>
    <row r="65" spans="1:7" x14ac:dyDescent="0.3">
      <c r="A65" s="22"/>
      <c r="B65" s="22" t="s">
        <v>107</v>
      </c>
      <c r="C65" s="22">
        <v>1</v>
      </c>
      <c r="D65" s="37">
        <v>159</v>
      </c>
      <c r="E65" s="37">
        <v>159</v>
      </c>
      <c r="F65" s="37">
        <v>159</v>
      </c>
      <c r="G65" s="31"/>
    </row>
    <row r="66" spans="1:7" x14ac:dyDescent="0.3">
      <c r="A66" s="22"/>
      <c r="B66" s="22" t="s">
        <v>108</v>
      </c>
      <c r="C66" s="22">
        <v>1</v>
      </c>
      <c r="D66" s="35">
        <v>43991.430555555555</v>
      </c>
      <c r="E66" s="35">
        <v>43991.430555555555</v>
      </c>
      <c r="F66" s="35">
        <v>43991.430555555555</v>
      </c>
      <c r="G66" s="31"/>
    </row>
    <row r="67" spans="1:7" x14ac:dyDescent="0.3">
      <c r="A67" s="22"/>
      <c r="B67" s="22" t="s">
        <v>109</v>
      </c>
      <c r="C67" s="22">
        <v>1</v>
      </c>
      <c r="D67" s="37" t="s">
        <v>136</v>
      </c>
      <c r="E67" s="37" t="s">
        <v>136</v>
      </c>
      <c r="F67" s="37" t="s">
        <v>136</v>
      </c>
      <c r="G67" s="31"/>
    </row>
    <row r="68" spans="1:7" x14ac:dyDescent="0.3">
      <c r="A68" s="22"/>
      <c r="B68" s="22" t="s">
        <v>111</v>
      </c>
      <c r="C68" s="22">
        <v>1</v>
      </c>
      <c r="D68" s="37">
        <v>2357920</v>
      </c>
      <c r="E68" s="37">
        <v>2357920</v>
      </c>
      <c r="F68" s="37">
        <v>2357920</v>
      </c>
      <c r="G68" s="31"/>
    </row>
    <row r="69" spans="1:7" x14ac:dyDescent="0.3">
      <c r="A69" s="22"/>
      <c r="B69" s="22" t="s">
        <v>140</v>
      </c>
      <c r="C69" s="22" t="s">
        <v>138</v>
      </c>
      <c r="D69" s="37">
        <v>88</v>
      </c>
      <c r="E69" s="37">
        <v>87.5</v>
      </c>
      <c r="F69" s="37">
        <v>88.2</v>
      </c>
      <c r="G69" s="31"/>
    </row>
    <row r="70" spans="1:7" x14ac:dyDescent="0.3">
      <c r="A70" s="22" t="s">
        <v>42</v>
      </c>
      <c r="B70" s="22" t="s">
        <v>105</v>
      </c>
      <c r="C70" s="22">
        <v>1</v>
      </c>
      <c r="D70" s="37" t="s">
        <v>106</v>
      </c>
      <c r="E70" s="37" t="s">
        <v>106</v>
      </c>
      <c r="F70" s="37" t="s">
        <v>106</v>
      </c>
      <c r="G70" s="31"/>
    </row>
    <row r="71" spans="1:7" x14ac:dyDescent="0.3">
      <c r="A71" s="22"/>
      <c r="B71" s="22" t="s">
        <v>107</v>
      </c>
      <c r="C71" s="22">
        <v>1</v>
      </c>
      <c r="D71" s="37">
        <v>88</v>
      </c>
      <c r="E71" s="37">
        <v>88</v>
      </c>
      <c r="F71" s="37">
        <v>88</v>
      </c>
      <c r="G71" s="31"/>
    </row>
    <row r="72" spans="1:7" x14ac:dyDescent="0.3">
      <c r="A72" s="22"/>
      <c r="B72" s="22" t="s">
        <v>108</v>
      </c>
      <c r="C72" s="22">
        <v>1</v>
      </c>
      <c r="D72" s="35">
        <v>43990.848611111112</v>
      </c>
      <c r="E72" s="35">
        <v>43990.849305555559</v>
      </c>
      <c r="F72" s="35">
        <v>43990.849305555559</v>
      </c>
      <c r="G72" s="31"/>
    </row>
    <row r="73" spans="1:7" x14ac:dyDescent="0.3">
      <c r="A73" s="22"/>
      <c r="B73" s="22" t="s">
        <v>109</v>
      </c>
      <c r="C73" s="22">
        <v>1</v>
      </c>
      <c r="D73" s="37" t="s">
        <v>120</v>
      </c>
      <c r="E73" s="37" t="s">
        <v>120</v>
      </c>
      <c r="F73" s="37" t="s">
        <v>120</v>
      </c>
      <c r="G73" s="31"/>
    </row>
    <row r="74" spans="1:7" x14ac:dyDescent="0.3">
      <c r="A74" s="22"/>
      <c r="B74" s="22" t="s">
        <v>111</v>
      </c>
      <c r="C74" s="22">
        <v>1</v>
      </c>
      <c r="D74" s="37">
        <v>2357925</v>
      </c>
      <c r="E74" s="37">
        <v>2357925</v>
      </c>
      <c r="F74" s="37">
        <v>2357925</v>
      </c>
      <c r="G74" s="31"/>
    </row>
    <row r="75" spans="1:7" x14ac:dyDescent="0.3">
      <c r="A75" s="22"/>
      <c r="B75" s="22" t="s">
        <v>141</v>
      </c>
      <c r="C75" s="22" t="s">
        <v>33</v>
      </c>
      <c r="D75" s="37" t="s">
        <v>57</v>
      </c>
      <c r="E75" s="37" t="s">
        <v>57</v>
      </c>
      <c r="F75" s="37" t="s">
        <v>57</v>
      </c>
      <c r="G75" s="31"/>
    </row>
    <row r="76" spans="1:7" x14ac:dyDescent="0.3">
      <c r="A76" s="22"/>
      <c r="B76" s="22" t="s">
        <v>142</v>
      </c>
      <c r="C76" s="22"/>
      <c r="D76" s="37" t="s">
        <v>143</v>
      </c>
      <c r="E76" s="37" t="s">
        <v>143</v>
      </c>
      <c r="F76" s="37" t="s">
        <v>143</v>
      </c>
      <c r="G76" s="31"/>
    </row>
    <row r="77" spans="1:7" x14ac:dyDescent="0.3">
      <c r="A77" s="22" t="s">
        <v>34</v>
      </c>
      <c r="B77" s="22" t="s">
        <v>105</v>
      </c>
      <c r="C77" s="22">
        <v>1</v>
      </c>
      <c r="D77" s="37" t="s">
        <v>106</v>
      </c>
      <c r="E77" s="37" t="s">
        <v>106</v>
      </c>
      <c r="F77" s="37" t="s">
        <v>106</v>
      </c>
      <c r="G77" s="31"/>
    </row>
    <row r="78" spans="1:7" x14ac:dyDescent="0.3">
      <c r="A78" s="22"/>
      <c r="B78" s="22" t="s">
        <v>107</v>
      </c>
      <c r="C78" s="22">
        <v>1</v>
      </c>
      <c r="D78" s="37">
        <v>379</v>
      </c>
      <c r="E78" s="37">
        <v>379</v>
      </c>
      <c r="F78" s="37">
        <v>379</v>
      </c>
      <c r="G78" s="31"/>
    </row>
    <row r="79" spans="1:7" x14ac:dyDescent="0.3">
      <c r="A79" s="22"/>
      <c r="B79" s="22" t="s">
        <v>108</v>
      </c>
      <c r="C79" s="22">
        <v>1</v>
      </c>
      <c r="D79" s="35">
        <v>43991.606249999997</v>
      </c>
      <c r="E79" s="35">
        <v>43991.606944444444</v>
      </c>
      <c r="F79" s="35">
        <v>43991.606944444444</v>
      </c>
      <c r="G79" s="31"/>
    </row>
    <row r="80" spans="1:7" x14ac:dyDescent="0.3">
      <c r="A80" s="22"/>
      <c r="B80" s="22" t="s">
        <v>109</v>
      </c>
      <c r="C80" s="22">
        <v>1</v>
      </c>
      <c r="D80" s="37" t="s">
        <v>144</v>
      </c>
      <c r="E80" s="37" t="s">
        <v>144</v>
      </c>
      <c r="F80" s="37" t="s">
        <v>144</v>
      </c>
      <c r="G80" s="31"/>
    </row>
    <row r="81" spans="1:7" x14ac:dyDescent="0.3">
      <c r="A81" s="22"/>
      <c r="B81" s="22" t="s">
        <v>111</v>
      </c>
      <c r="C81" s="22">
        <v>1</v>
      </c>
      <c r="D81" s="37">
        <v>2357927</v>
      </c>
      <c r="E81" s="37">
        <v>2357927</v>
      </c>
      <c r="F81" s="37">
        <v>2357927</v>
      </c>
      <c r="G81" s="31"/>
    </row>
    <row r="82" spans="1:7" x14ac:dyDescent="0.3">
      <c r="A82" s="22"/>
      <c r="B82" s="22" t="s">
        <v>145</v>
      </c>
      <c r="C82" s="22" t="s">
        <v>37</v>
      </c>
      <c r="D82" s="37" t="s">
        <v>58</v>
      </c>
      <c r="E82" s="37" t="s">
        <v>58</v>
      </c>
      <c r="F82" s="37" t="s">
        <v>58</v>
      </c>
      <c r="G82" s="31"/>
    </row>
    <row r="83" spans="1:7" x14ac:dyDescent="0.3">
      <c r="A83" s="22" t="s">
        <v>36</v>
      </c>
      <c r="B83" s="22" t="s">
        <v>105</v>
      </c>
      <c r="C83" s="22">
        <v>1</v>
      </c>
      <c r="D83" s="37" t="s">
        <v>106</v>
      </c>
      <c r="E83" s="37" t="s">
        <v>106</v>
      </c>
      <c r="F83" s="37" t="s">
        <v>106</v>
      </c>
      <c r="G83" s="31"/>
    </row>
    <row r="84" spans="1:7" x14ac:dyDescent="0.3">
      <c r="A84" s="22"/>
      <c r="B84" s="22" t="s">
        <v>107</v>
      </c>
      <c r="C84" s="22">
        <v>1</v>
      </c>
      <c r="D84" s="37">
        <v>70</v>
      </c>
      <c r="E84" s="37">
        <v>70</v>
      </c>
      <c r="F84" s="37">
        <v>70</v>
      </c>
      <c r="G84" s="31"/>
    </row>
    <row r="85" spans="1:7" x14ac:dyDescent="0.3">
      <c r="A85" s="22"/>
      <c r="B85" s="22" t="s">
        <v>108</v>
      </c>
      <c r="C85" s="22">
        <v>1</v>
      </c>
      <c r="D85" s="35">
        <v>43990.560416666667</v>
      </c>
      <c r="E85" s="35">
        <v>43990.561111111114</v>
      </c>
      <c r="F85" s="35">
        <v>43990.561111111114</v>
      </c>
      <c r="G85" s="31"/>
    </row>
    <row r="86" spans="1:7" x14ac:dyDescent="0.3">
      <c r="A86" s="22"/>
      <c r="B86" s="22" t="s">
        <v>109</v>
      </c>
      <c r="C86" s="22">
        <v>1</v>
      </c>
      <c r="D86" s="37" t="s">
        <v>146</v>
      </c>
      <c r="E86" s="37" t="s">
        <v>146</v>
      </c>
      <c r="F86" s="37" t="s">
        <v>146</v>
      </c>
      <c r="G86" s="31"/>
    </row>
    <row r="87" spans="1:7" x14ac:dyDescent="0.3">
      <c r="A87" s="22"/>
      <c r="B87" s="22" t="s">
        <v>111</v>
      </c>
      <c r="C87" s="22">
        <v>1</v>
      </c>
      <c r="D87" s="37">
        <v>2357916</v>
      </c>
      <c r="E87" s="37">
        <v>2357916</v>
      </c>
      <c r="F87" s="37">
        <v>2357916</v>
      </c>
      <c r="G87" s="31"/>
    </row>
    <row r="88" spans="1:7" x14ac:dyDescent="0.3">
      <c r="A88" s="22"/>
      <c r="B88" s="22" t="s">
        <v>147</v>
      </c>
      <c r="C88" s="22" t="s">
        <v>38</v>
      </c>
      <c r="D88" s="37" t="s">
        <v>59</v>
      </c>
      <c r="E88" s="37" t="s">
        <v>59</v>
      </c>
      <c r="F88" s="37" t="s">
        <v>59</v>
      </c>
      <c r="G88" s="31"/>
    </row>
    <row r="89" spans="1:7" x14ac:dyDescent="0.3">
      <c r="A89" s="22" t="s">
        <v>4</v>
      </c>
      <c r="B89" s="22" t="s">
        <v>105</v>
      </c>
      <c r="C89" s="22">
        <v>1</v>
      </c>
      <c r="D89" s="37" t="s">
        <v>106</v>
      </c>
      <c r="E89" s="37" t="s">
        <v>106</v>
      </c>
      <c r="F89" s="37" t="s">
        <v>106</v>
      </c>
      <c r="G89" s="31"/>
    </row>
    <row r="90" spans="1:7" x14ac:dyDescent="0.3">
      <c r="A90" s="22"/>
      <c r="B90" s="22" t="s">
        <v>107</v>
      </c>
      <c r="C90" s="22">
        <v>1</v>
      </c>
      <c r="D90" s="37">
        <v>132</v>
      </c>
      <c r="E90" s="37">
        <v>132</v>
      </c>
      <c r="F90" s="37">
        <v>132</v>
      </c>
      <c r="G90" s="31"/>
    </row>
    <row r="91" spans="1:7" x14ac:dyDescent="0.3">
      <c r="A91" s="22"/>
      <c r="B91" s="22" t="s">
        <v>108</v>
      </c>
      <c r="C91" s="22">
        <v>1</v>
      </c>
      <c r="D91" s="35">
        <v>43991.950694444444</v>
      </c>
      <c r="E91" s="35">
        <v>43991.950694444444</v>
      </c>
      <c r="F91" s="35">
        <v>43991.950694444444</v>
      </c>
      <c r="G91" s="31"/>
    </row>
    <row r="92" spans="1:7" x14ac:dyDescent="0.3">
      <c r="A92" s="22"/>
      <c r="B92" s="22" t="s">
        <v>109</v>
      </c>
      <c r="C92" s="22">
        <v>1</v>
      </c>
      <c r="D92" s="37" t="s">
        <v>148</v>
      </c>
      <c r="E92" s="37" t="s">
        <v>148</v>
      </c>
      <c r="F92" s="37" t="s">
        <v>148</v>
      </c>
      <c r="G92" s="31"/>
    </row>
    <row r="93" spans="1:7" x14ac:dyDescent="0.3">
      <c r="A93" s="22"/>
      <c r="B93" s="22" t="s">
        <v>111</v>
      </c>
      <c r="C93" s="22">
        <v>1</v>
      </c>
      <c r="D93" s="37">
        <v>2358159</v>
      </c>
      <c r="E93" s="37">
        <v>2358159</v>
      </c>
      <c r="F93" s="37">
        <v>2358159</v>
      </c>
      <c r="G93" s="31"/>
    </row>
    <row r="94" spans="1:7" x14ac:dyDescent="0.3">
      <c r="A94" s="22"/>
      <c r="B94" s="22" t="s">
        <v>149</v>
      </c>
      <c r="C94" s="22" t="s">
        <v>150</v>
      </c>
      <c r="D94" s="37">
        <v>12</v>
      </c>
      <c r="E94" s="37">
        <v>12.5</v>
      </c>
      <c r="F94" s="37">
        <v>11</v>
      </c>
      <c r="G94" s="31"/>
    </row>
    <row r="95" spans="1:7" x14ac:dyDescent="0.3">
      <c r="A95" s="22"/>
      <c r="B95" s="22" t="s">
        <v>151</v>
      </c>
      <c r="C95" s="22" t="s">
        <v>150</v>
      </c>
      <c r="D95" s="37" t="s">
        <v>152</v>
      </c>
      <c r="E95" s="37">
        <v>0.5</v>
      </c>
      <c r="F95" s="37" t="s">
        <v>152</v>
      </c>
      <c r="G95" s="31"/>
    </row>
    <row r="96" spans="1:7" x14ac:dyDescent="0.3">
      <c r="A96" s="22" t="s">
        <v>44</v>
      </c>
      <c r="B96" s="22" t="s">
        <v>105</v>
      </c>
      <c r="C96" s="22">
        <v>1</v>
      </c>
      <c r="D96" s="37" t="s">
        <v>106</v>
      </c>
      <c r="E96" s="37" t="s">
        <v>106</v>
      </c>
      <c r="F96" s="37" t="s">
        <v>106</v>
      </c>
      <c r="G96" s="31"/>
    </row>
    <row r="97" spans="1:7" x14ac:dyDescent="0.3">
      <c r="A97" s="22"/>
      <c r="B97" s="22" t="s">
        <v>107</v>
      </c>
      <c r="C97" s="22">
        <v>1</v>
      </c>
      <c r="D97" s="37">
        <v>57</v>
      </c>
      <c r="E97" s="37">
        <v>57</v>
      </c>
      <c r="F97" s="37">
        <v>57</v>
      </c>
      <c r="G97" s="31"/>
    </row>
    <row r="98" spans="1:7" x14ac:dyDescent="0.3">
      <c r="A98" s="22"/>
      <c r="B98" s="22" t="s">
        <v>108</v>
      </c>
      <c r="C98" s="22">
        <v>1</v>
      </c>
      <c r="D98" s="35">
        <v>43990.599305555559</v>
      </c>
      <c r="E98" s="35">
        <v>43990.599305555559</v>
      </c>
      <c r="F98" s="35">
        <v>43990.599305555559</v>
      </c>
      <c r="G98" s="31"/>
    </row>
    <row r="99" spans="1:7" x14ac:dyDescent="0.3">
      <c r="A99" s="22"/>
      <c r="B99" s="22" t="s">
        <v>109</v>
      </c>
      <c r="C99" s="22">
        <v>1</v>
      </c>
      <c r="D99" s="37" t="s">
        <v>146</v>
      </c>
      <c r="E99" s="37" t="s">
        <v>146</v>
      </c>
      <c r="F99" s="37" t="s">
        <v>146</v>
      </c>
      <c r="G99" s="31"/>
    </row>
    <row r="100" spans="1:7" x14ac:dyDescent="0.3">
      <c r="A100" s="22"/>
      <c r="B100" s="22" t="s">
        <v>111</v>
      </c>
      <c r="C100" s="22">
        <v>1</v>
      </c>
      <c r="D100" s="37">
        <v>2357930</v>
      </c>
      <c r="E100" s="37">
        <v>2357930</v>
      </c>
      <c r="F100" s="37">
        <v>2357930</v>
      </c>
      <c r="G100" s="31"/>
    </row>
    <row r="101" spans="1:7" x14ac:dyDescent="0.3">
      <c r="A101" s="22"/>
      <c r="B101" s="22" t="s">
        <v>153</v>
      </c>
      <c r="C101" s="22" t="s">
        <v>154</v>
      </c>
      <c r="D101" s="37" t="s">
        <v>58</v>
      </c>
      <c r="E101" s="37" t="s">
        <v>58</v>
      </c>
      <c r="F101" s="37" t="s">
        <v>58</v>
      </c>
      <c r="G101" s="31"/>
    </row>
    <row r="102" spans="1:7" x14ac:dyDescent="0.3">
      <c r="A102" s="22" t="s">
        <v>8</v>
      </c>
      <c r="B102" s="22" t="s">
        <v>105</v>
      </c>
      <c r="C102" s="22">
        <v>1</v>
      </c>
      <c r="D102" s="37" t="s">
        <v>106</v>
      </c>
      <c r="E102" s="37" t="s">
        <v>106</v>
      </c>
      <c r="F102" s="37" t="s">
        <v>106</v>
      </c>
      <c r="G102" s="31"/>
    </row>
    <row r="103" spans="1:7" x14ac:dyDescent="0.3">
      <c r="A103" s="22"/>
      <c r="B103" s="22" t="s">
        <v>107</v>
      </c>
      <c r="C103" s="22">
        <v>1</v>
      </c>
      <c r="D103" s="37">
        <v>43</v>
      </c>
      <c r="E103" s="37">
        <v>43</v>
      </c>
      <c r="F103" s="37">
        <v>43</v>
      </c>
      <c r="G103" s="31"/>
    </row>
    <row r="104" spans="1:7" x14ac:dyDescent="0.3">
      <c r="A104" s="22"/>
      <c r="B104" s="22" t="s">
        <v>108</v>
      </c>
      <c r="C104" s="22">
        <v>1</v>
      </c>
      <c r="D104" s="35">
        <v>43990.919444444444</v>
      </c>
      <c r="E104" s="35">
        <v>43990.927083333336</v>
      </c>
      <c r="F104" s="35">
        <v>43990.935416666667</v>
      </c>
      <c r="G104" s="31"/>
    </row>
    <row r="105" spans="1:7" x14ac:dyDescent="0.3">
      <c r="A105" s="22"/>
      <c r="B105" s="22" t="s">
        <v>109</v>
      </c>
      <c r="C105" s="22">
        <v>1</v>
      </c>
      <c r="D105" s="37" t="s">
        <v>155</v>
      </c>
      <c r="E105" s="37" t="s">
        <v>155</v>
      </c>
      <c r="F105" s="37" t="s">
        <v>155</v>
      </c>
      <c r="G105" s="31"/>
    </row>
    <row r="106" spans="1:7" x14ac:dyDescent="0.3">
      <c r="A106" s="22"/>
      <c r="B106" s="22" t="s">
        <v>111</v>
      </c>
      <c r="C106" s="22">
        <v>1</v>
      </c>
      <c r="D106" s="37">
        <v>2358160</v>
      </c>
      <c r="E106" s="37">
        <v>2358160</v>
      </c>
      <c r="F106" s="37">
        <v>2358160</v>
      </c>
      <c r="G106" s="31"/>
    </row>
    <row r="107" spans="1:7" x14ac:dyDescent="0.3">
      <c r="A107" s="22"/>
      <c r="B107" s="22" t="s">
        <v>156</v>
      </c>
      <c r="C107" s="22"/>
      <c r="D107" s="37">
        <v>59.16</v>
      </c>
      <c r="E107" s="37">
        <v>59.11</v>
      </c>
      <c r="F107" s="37">
        <v>59.51</v>
      </c>
      <c r="G107" s="31"/>
    </row>
    <row r="108" spans="1:7" x14ac:dyDescent="0.3">
      <c r="A108" s="22"/>
      <c r="B108" s="22" t="s">
        <v>157</v>
      </c>
      <c r="C108" s="22"/>
      <c r="D108" s="37">
        <v>0.74219999999999997</v>
      </c>
      <c r="E108" s="37">
        <v>0.74229999999999996</v>
      </c>
      <c r="F108" s="37">
        <v>0.74080000000000001</v>
      </c>
      <c r="G108" s="31"/>
    </row>
    <row r="109" spans="1:7" x14ac:dyDescent="0.3">
      <c r="A109" s="22"/>
      <c r="B109" s="22" t="s">
        <v>158</v>
      </c>
      <c r="C109" s="22" t="s">
        <v>159</v>
      </c>
      <c r="D109" s="37">
        <v>0.7419</v>
      </c>
      <c r="E109" s="37">
        <v>0.74209999999999998</v>
      </c>
      <c r="F109" s="37">
        <v>0.74060000000000004</v>
      </c>
      <c r="G109" s="31"/>
    </row>
    <row r="110" spans="1:7" x14ac:dyDescent="0.3">
      <c r="A110" s="22" t="s">
        <v>160</v>
      </c>
      <c r="B110" s="22" t="s">
        <v>105</v>
      </c>
      <c r="C110" s="22">
        <v>1</v>
      </c>
      <c r="D110" s="37" t="s">
        <v>106</v>
      </c>
      <c r="E110" s="37" t="s">
        <v>106</v>
      </c>
      <c r="F110" s="37" t="s">
        <v>106</v>
      </c>
      <c r="G110" s="31"/>
    </row>
    <row r="111" spans="1:7" x14ac:dyDescent="0.3">
      <c r="A111" s="22"/>
      <c r="B111" s="22" t="s">
        <v>107</v>
      </c>
      <c r="C111" s="22">
        <v>1</v>
      </c>
      <c r="D111" s="37">
        <v>0</v>
      </c>
      <c r="E111" s="37">
        <v>0</v>
      </c>
      <c r="F111" s="37">
        <v>0</v>
      </c>
      <c r="G111" s="31"/>
    </row>
    <row r="112" spans="1:7" x14ac:dyDescent="0.3">
      <c r="A112" s="22"/>
      <c r="B112" s="22" t="s">
        <v>108</v>
      </c>
      <c r="C112" s="22">
        <v>1</v>
      </c>
      <c r="D112" s="35">
        <v>44007.692361111112</v>
      </c>
      <c r="E112" s="35">
        <v>44007.692361111112</v>
      </c>
      <c r="F112" s="35">
        <v>44007.692361111112</v>
      </c>
      <c r="G112" s="31"/>
    </row>
    <row r="113" spans="1:7" x14ac:dyDescent="0.3">
      <c r="A113" s="22"/>
      <c r="B113" s="22" t="s">
        <v>109</v>
      </c>
      <c r="C113" s="22">
        <v>1</v>
      </c>
      <c r="D113" s="37" t="s">
        <v>161</v>
      </c>
      <c r="E113" s="37" t="s">
        <v>161</v>
      </c>
      <c r="F113" s="37" t="s">
        <v>161</v>
      </c>
      <c r="G113" s="31"/>
    </row>
    <row r="114" spans="1:7" x14ac:dyDescent="0.3">
      <c r="A114" s="22"/>
      <c r="B114" s="22" t="s">
        <v>111</v>
      </c>
      <c r="C114" s="22">
        <v>1</v>
      </c>
      <c r="D114" s="37">
        <v>-501</v>
      </c>
      <c r="E114" s="37">
        <v>-501</v>
      </c>
      <c r="F114" s="37">
        <v>-501</v>
      </c>
      <c r="G114" s="31"/>
    </row>
    <row r="115" spans="1:7" x14ac:dyDescent="0.3">
      <c r="A115" s="22"/>
      <c r="B115" s="22" t="s">
        <v>162</v>
      </c>
      <c r="C115" s="22"/>
      <c r="D115" s="37">
        <v>92.4</v>
      </c>
      <c r="E115" s="37">
        <v>92</v>
      </c>
      <c r="F115" s="37">
        <v>92.4</v>
      </c>
      <c r="G115" s="31"/>
    </row>
    <row r="116" spans="1:7" x14ac:dyDescent="0.3">
      <c r="A116" s="22" t="s">
        <v>40</v>
      </c>
      <c r="B116" s="22" t="s">
        <v>105</v>
      </c>
      <c r="C116" s="22">
        <v>1</v>
      </c>
      <c r="D116" s="37" t="s">
        <v>106</v>
      </c>
      <c r="E116" s="37" t="s">
        <v>106</v>
      </c>
      <c r="F116" s="37" t="s">
        <v>106</v>
      </c>
      <c r="G116" s="31"/>
    </row>
    <row r="117" spans="1:7" x14ac:dyDescent="0.3">
      <c r="A117" s="22"/>
      <c r="B117" s="22" t="s">
        <v>107</v>
      </c>
      <c r="C117" s="22">
        <v>1</v>
      </c>
      <c r="D117" s="37">
        <v>87</v>
      </c>
      <c r="E117" s="37">
        <v>87</v>
      </c>
      <c r="F117" s="37">
        <v>87</v>
      </c>
      <c r="G117" s="31"/>
    </row>
    <row r="118" spans="1:7" x14ac:dyDescent="0.3">
      <c r="A118" s="22"/>
      <c r="B118" s="22" t="s">
        <v>108</v>
      </c>
      <c r="C118" s="22">
        <v>1</v>
      </c>
      <c r="D118" s="35">
        <v>43990.852083333331</v>
      </c>
      <c r="E118" s="35">
        <v>43990.862500000003</v>
      </c>
      <c r="F118" s="35">
        <v>43990.872916666667</v>
      </c>
      <c r="G118" s="31"/>
    </row>
    <row r="119" spans="1:7" x14ac:dyDescent="0.3">
      <c r="A119" s="22"/>
      <c r="B119" s="22" t="s">
        <v>109</v>
      </c>
      <c r="C119" s="22">
        <v>1</v>
      </c>
      <c r="D119" s="37" t="s">
        <v>163</v>
      </c>
      <c r="E119" s="37" t="s">
        <v>163</v>
      </c>
      <c r="F119" s="37" t="s">
        <v>163</v>
      </c>
      <c r="G119" s="31"/>
    </row>
    <row r="120" spans="1:7" x14ac:dyDescent="0.3">
      <c r="A120" s="22"/>
      <c r="B120" s="22" t="s">
        <v>111</v>
      </c>
      <c r="C120" s="22">
        <v>1</v>
      </c>
      <c r="D120" s="37">
        <v>2357915</v>
      </c>
      <c r="E120" s="37">
        <v>2357915</v>
      </c>
      <c r="F120" s="37">
        <v>2357915</v>
      </c>
      <c r="G120" s="31"/>
    </row>
    <row r="121" spans="1:7" x14ac:dyDescent="0.3">
      <c r="A121" s="22"/>
      <c r="B121" s="22" t="s">
        <v>164</v>
      </c>
      <c r="C121" s="22" t="s">
        <v>33</v>
      </c>
      <c r="D121" s="37" t="s">
        <v>58</v>
      </c>
      <c r="E121" s="37" t="s">
        <v>58</v>
      </c>
      <c r="F121" s="37" t="s">
        <v>58</v>
      </c>
      <c r="G121" s="31"/>
    </row>
    <row r="122" spans="1:7" x14ac:dyDescent="0.3">
      <c r="A122" s="22"/>
      <c r="B122" s="22" t="s">
        <v>165</v>
      </c>
      <c r="C122" s="22" t="s">
        <v>33</v>
      </c>
      <c r="D122" s="37" t="s">
        <v>58</v>
      </c>
      <c r="E122" s="37" t="s">
        <v>58</v>
      </c>
      <c r="F122" s="37" t="s">
        <v>58</v>
      </c>
      <c r="G122" s="31"/>
    </row>
    <row r="123" spans="1:7" x14ac:dyDescent="0.3">
      <c r="A123" s="22"/>
      <c r="B123" s="22" t="s">
        <v>166</v>
      </c>
      <c r="C123" s="22" t="s">
        <v>33</v>
      </c>
      <c r="D123" s="37" t="s">
        <v>58</v>
      </c>
      <c r="E123" s="37" t="s">
        <v>58</v>
      </c>
      <c r="F123" s="37" t="s">
        <v>58</v>
      </c>
      <c r="G123" s="31"/>
    </row>
    <row r="124" spans="1:7" x14ac:dyDescent="0.3">
      <c r="A124" s="22"/>
      <c r="B124" s="22" t="s">
        <v>167</v>
      </c>
      <c r="C124" s="22" t="s">
        <v>33</v>
      </c>
      <c r="D124" s="37" t="s">
        <v>58</v>
      </c>
      <c r="E124" s="37" t="s">
        <v>58</v>
      </c>
      <c r="F124" s="37" t="s">
        <v>58</v>
      </c>
      <c r="G124" s="31"/>
    </row>
    <row r="125" spans="1:7" x14ac:dyDescent="0.3">
      <c r="A125" s="22"/>
      <c r="B125" s="22" t="s">
        <v>168</v>
      </c>
      <c r="C125" s="22" t="s">
        <v>33</v>
      </c>
      <c r="D125" s="37" t="s">
        <v>58</v>
      </c>
      <c r="E125" s="37" t="s">
        <v>58</v>
      </c>
      <c r="F125" s="37" t="s">
        <v>58</v>
      </c>
      <c r="G125" s="31"/>
    </row>
    <row r="126" spans="1:7" x14ac:dyDescent="0.3">
      <c r="A126" s="22"/>
      <c r="B126" s="22" t="s">
        <v>169</v>
      </c>
      <c r="C126" s="22" t="s">
        <v>33</v>
      </c>
      <c r="D126" s="37" t="s">
        <v>58</v>
      </c>
      <c r="E126" s="37" t="s">
        <v>58</v>
      </c>
      <c r="F126" s="37" t="s">
        <v>58</v>
      </c>
      <c r="G126" s="31"/>
    </row>
    <row r="127" spans="1:7" x14ac:dyDescent="0.3">
      <c r="A127" s="22"/>
      <c r="B127" s="22" t="s">
        <v>170</v>
      </c>
      <c r="C127" s="22" t="s">
        <v>33</v>
      </c>
      <c r="D127" s="37" t="s">
        <v>58</v>
      </c>
      <c r="E127" s="37" t="s">
        <v>58</v>
      </c>
      <c r="F127" s="37" t="s">
        <v>58</v>
      </c>
      <c r="G127" s="31"/>
    </row>
    <row r="128" spans="1:7" x14ac:dyDescent="0.3">
      <c r="A128" s="22"/>
      <c r="B128" s="22" t="s">
        <v>171</v>
      </c>
      <c r="C128" s="22" t="s">
        <v>33</v>
      </c>
      <c r="D128" s="37" t="s">
        <v>58</v>
      </c>
      <c r="E128" s="37" t="s">
        <v>58</v>
      </c>
      <c r="F128" s="37" t="s">
        <v>58</v>
      </c>
      <c r="G128" s="31"/>
    </row>
    <row r="129" spans="1:7" x14ac:dyDescent="0.3">
      <c r="A129" s="22"/>
      <c r="B129" s="22" t="s">
        <v>172</v>
      </c>
      <c r="C129" s="22" t="s">
        <v>33</v>
      </c>
      <c r="D129" s="37" t="s">
        <v>58</v>
      </c>
      <c r="E129" s="37" t="s">
        <v>58</v>
      </c>
      <c r="F129" s="37" t="s">
        <v>58</v>
      </c>
      <c r="G129" s="31"/>
    </row>
    <row r="130" spans="1:7" x14ac:dyDescent="0.3">
      <c r="A130" s="22"/>
      <c r="B130" s="22" t="s">
        <v>173</v>
      </c>
      <c r="C130" s="22" t="s">
        <v>33</v>
      </c>
      <c r="D130" s="37" t="s">
        <v>58</v>
      </c>
      <c r="E130" s="37" t="s">
        <v>58</v>
      </c>
      <c r="F130" s="37" t="s">
        <v>58</v>
      </c>
      <c r="G130" s="31"/>
    </row>
    <row r="131" spans="1:7" x14ac:dyDescent="0.3">
      <c r="A131" s="22"/>
      <c r="B131" s="22" t="s">
        <v>174</v>
      </c>
      <c r="C131" s="22" t="s">
        <v>33</v>
      </c>
      <c r="D131" s="37" t="s">
        <v>58</v>
      </c>
      <c r="E131" s="37" t="s">
        <v>58</v>
      </c>
      <c r="F131" s="37" t="s">
        <v>58</v>
      </c>
      <c r="G131" s="31"/>
    </row>
    <row r="132" spans="1:7" x14ac:dyDescent="0.3">
      <c r="A132" s="22"/>
      <c r="B132" s="22" t="s">
        <v>175</v>
      </c>
      <c r="C132" s="22" t="s">
        <v>33</v>
      </c>
      <c r="D132" s="37" t="s">
        <v>58</v>
      </c>
      <c r="E132" s="37" t="s">
        <v>58</v>
      </c>
      <c r="F132" s="37" t="s">
        <v>58</v>
      </c>
      <c r="G132" s="31"/>
    </row>
    <row r="133" spans="1:7" x14ac:dyDescent="0.3">
      <c r="A133" s="22"/>
      <c r="B133" s="22" t="s">
        <v>176</v>
      </c>
      <c r="C133" s="22" t="s">
        <v>33</v>
      </c>
      <c r="D133" s="37" t="s">
        <v>58</v>
      </c>
      <c r="E133" s="37" t="s">
        <v>58</v>
      </c>
      <c r="F133" s="37" t="s">
        <v>58</v>
      </c>
      <c r="G133" s="31"/>
    </row>
    <row r="134" spans="1:7" x14ac:dyDescent="0.3">
      <c r="A134" s="22"/>
      <c r="B134" s="22" t="s">
        <v>177</v>
      </c>
      <c r="C134" s="22" t="s">
        <v>33</v>
      </c>
      <c r="D134" s="37" t="s">
        <v>58</v>
      </c>
      <c r="E134" s="37" t="s">
        <v>58</v>
      </c>
      <c r="F134" s="37" t="s">
        <v>58</v>
      </c>
      <c r="G134" s="31"/>
    </row>
    <row r="135" spans="1:7" x14ac:dyDescent="0.3">
      <c r="A135" s="22"/>
      <c r="B135" s="22" t="s">
        <v>178</v>
      </c>
      <c r="C135" s="22" t="s">
        <v>179</v>
      </c>
      <c r="D135" s="37" t="s">
        <v>58</v>
      </c>
      <c r="E135" s="37" t="s">
        <v>58</v>
      </c>
      <c r="F135" s="37" t="s">
        <v>58</v>
      </c>
      <c r="G135" s="31"/>
    </row>
    <row r="136" spans="1:7" x14ac:dyDescent="0.3">
      <c r="A136" s="22"/>
      <c r="B136" s="22" t="s">
        <v>180</v>
      </c>
      <c r="C136" s="22" t="s">
        <v>179</v>
      </c>
      <c r="D136" s="37" t="s">
        <v>58</v>
      </c>
      <c r="E136" s="37" t="s">
        <v>58</v>
      </c>
      <c r="F136" s="37" t="s">
        <v>58</v>
      </c>
      <c r="G136" s="31"/>
    </row>
    <row r="137" spans="1:7" x14ac:dyDescent="0.3">
      <c r="A137" s="22"/>
      <c r="B137" s="22" t="s">
        <v>181</v>
      </c>
      <c r="C137" s="22" t="s">
        <v>179</v>
      </c>
      <c r="D137" s="37" t="s">
        <v>58</v>
      </c>
      <c r="E137" s="37" t="s">
        <v>58</v>
      </c>
      <c r="F137" s="37" t="s">
        <v>58</v>
      </c>
      <c r="G137" s="31"/>
    </row>
    <row r="138" spans="1:7" x14ac:dyDescent="0.3">
      <c r="A138" s="22"/>
      <c r="B138" s="22" t="s">
        <v>182</v>
      </c>
      <c r="C138" s="22" t="s">
        <v>179</v>
      </c>
      <c r="D138" s="37" t="s">
        <v>58</v>
      </c>
      <c r="E138" s="37" t="s">
        <v>58</v>
      </c>
      <c r="F138" s="37" t="s">
        <v>58</v>
      </c>
      <c r="G138" s="31"/>
    </row>
    <row r="139" spans="1:7" x14ac:dyDescent="0.3">
      <c r="A139" s="22"/>
      <c r="B139" s="22" t="s">
        <v>183</v>
      </c>
      <c r="C139" s="22" t="s">
        <v>179</v>
      </c>
      <c r="D139" s="37" t="s">
        <v>58</v>
      </c>
      <c r="E139" s="37" t="s">
        <v>58</v>
      </c>
      <c r="F139" s="37" t="s">
        <v>58</v>
      </c>
      <c r="G139" s="31"/>
    </row>
    <row r="140" spans="1:7" x14ac:dyDescent="0.3">
      <c r="A140" s="22"/>
      <c r="B140" s="22" t="s">
        <v>184</v>
      </c>
      <c r="C140" s="22" t="s">
        <v>179</v>
      </c>
      <c r="D140" s="37" t="s">
        <v>58</v>
      </c>
      <c r="E140" s="37" t="s">
        <v>58</v>
      </c>
      <c r="F140" s="37" t="s">
        <v>58</v>
      </c>
      <c r="G140" s="31"/>
    </row>
    <row r="141" spans="1:7" x14ac:dyDescent="0.3">
      <c r="A141" s="22"/>
      <c r="B141" s="22" t="s">
        <v>185</v>
      </c>
      <c r="C141" s="22" t="s">
        <v>179</v>
      </c>
      <c r="D141" s="37" t="s">
        <v>58</v>
      </c>
      <c r="E141" s="37" t="s">
        <v>58</v>
      </c>
      <c r="F141" s="37" t="s">
        <v>58</v>
      </c>
      <c r="G141" s="31"/>
    </row>
    <row r="142" spans="1:7" x14ac:dyDescent="0.3">
      <c r="A142" s="22"/>
      <c r="B142" s="22" t="s">
        <v>186</v>
      </c>
      <c r="C142" s="22" t="s">
        <v>179</v>
      </c>
      <c r="D142" s="37" t="s">
        <v>58</v>
      </c>
      <c r="E142" s="37" t="s">
        <v>58</v>
      </c>
      <c r="F142" s="37" t="s">
        <v>58</v>
      </c>
      <c r="G142" s="31"/>
    </row>
    <row r="143" spans="1:7" x14ac:dyDescent="0.3">
      <c r="A143" s="22"/>
      <c r="B143" s="22" t="s">
        <v>187</v>
      </c>
      <c r="C143" s="22" t="s">
        <v>179</v>
      </c>
      <c r="D143" s="37" t="s">
        <v>58</v>
      </c>
      <c r="E143" s="37" t="s">
        <v>58</v>
      </c>
      <c r="F143" s="37" t="s">
        <v>58</v>
      </c>
      <c r="G143" s="31"/>
    </row>
    <row r="144" spans="1:7" x14ac:dyDescent="0.3">
      <c r="A144" s="22"/>
      <c r="B144" s="22" t="s">
        <v>188</v>
      </c>
      <c r="C144" s="22" t="s">
        <v>179</v>
      </c>
      <c r="D144" s="37" t="s">
        <v>58</v>
      </c>
      <c r="E144" s="37" t="s">
        <v>58</v>
      </c>
      <c r="F144" s="37" t="s">
        <v>58</v>
      </c>
      <c r="G144" s="31"/>
    </row>
    <row r="145" spans="1:7" x14ac:dyDescent="0.3">
      <c r="A145" s="22"/>
      <c r="B145" s="22" t="s">
        <v>189</v>
      </c>
      <c r="C145" s="22" t="s">
        <v>179</v>
      </c>
      <c r="D145" s="37" t="s">
        <v>58</v>
      </c>
      <c r="E145" s="37" t="s">
        <v>58</v>
      </c>
      <c r="F145" s="37" t="s">
        <v>58</v>
      </c>
      <c r="G145" s="31"/>
    </row>
    <row r="146" spans="1:7" x14ac:dyDescent="0.3">
      <c r="A146" s="22"/>
      <c r="B146" s="22" t="s">
        <v>190</v>
      </c>
      <c r="C146" s="22" t="s">
        <v>179</v>
      </c>
      <c r="D146" s="37" t="s">
        <v>58</v>
      </c>
      <c r="E146" s="37" t="s">
        <v>58</v>
      </c>
      <c r="F146" s="37" t="s">
        <v>58</v>
      </c>
      <c r="G146" s="31"/>
    </row>
    <row r="147" spans="1:7" x14ac:dyDescent="0.3">
      <c r="A147" s="22"/>
      <c r="B147" s="22" t="s">
        <v>191</v>
      </c>
      <c r="C147" s="22" t="s">
        <v>179</v>
      </c>
      <c r="D147" s="37" t="s">
        <v>58</v>
      </c>
      <c r="E147" s="37" t="s">
        <v>58</v>
      </c>
      <c r="F147" s="37" t="s">
        <v>58</v>
      </c>
      <c r="G147" s="31"/>
    </row>
    <row r="148" spans="1:7" x14ac:dyDescent="0.3">
      <c r="A148" s="22"/>
      <c r="B148" s="22" t="s">
        <v>192</v>
      </c>
      <c r="C148" s="22" t="s">
        <v>179</v>
      </c>
      <c r="D148" s="37" t="s">
        <v>193</v>
      </c>
      <c r="E148" s="37" t="s">
        <v>193</v>
      </c>
      <c r="F148" s="37" t="s">
        <v>193</v>
      </c>
      <c r="G148" s="31"/>
    </row>
    <row r="149" spans="1:7" x14ac:dyDescent="0.3">
      <c r="A149" s="22"/>
      <c r="B149" s="22" t="s">
        <v>194</v>
      </c>
      <c r="C149" s="22" t="s">
        <v>179</v>
      </c>
      <c r="D149" s="37">
        <v>6.22</v>
      </c>
      <c r="E149" s="37">
        <v>6.22</v>
      </c>
      <c r="F149" s="37">
        <v>6.26</v>
      </c>
      <c r="G149" s="31"/>
    </row>
    <row r="150" spans="1:7" x14ac:dyDescent="0.3">
      <c r="A150" s="22" t="s">
        <v>30</v>
      </c>
      <c r="B150" s="22" t="s">
        <v>105</v>
      </c>
      <c r="C150" s="22">
        <v>1</v>
      </c>
      <c r="D150" s="37" t="s">
        <v>106</v>
      </c>
      <c r="E150" s="37" t="s">
        <v>106</v>
      </c>
      <c r="F150" s="37" t="s">
        <v>106</v>
      </c>
      <c r="G150" s="31"/>
    </row>
    <row r="151" spans="1:7" x14ac:dyDescent="0.3">
      <c r="A151" s="22"/>
      <c r="B151" s="22" t="s">
        <v>107</v>
      </c>
      <c r="C151" s="22">
        <v>1</v>
      </c>
      <c r="D151" s="37">
        <v>156</v>
      </c>
      <c r="E151" s="37">
        <v>156</v>
      </c>
      <c r="F151" s="37">
        <v>156</v>
      </c>
      <c r="G151" s="31"/>
    </row>
    <row r="152" spans="1:7" x14ac:dyDescent="0.3">
      <c r="A152" s="22"/>
      <c r="B152" s="22" t="s">
        <v>108</v>
      </c>
      <c r="C152" s="22">
        <v>1</v>
      </c>
      <c r="D152" s="35">
        <v>43993.840277777781</v>
      </c>
      <c r="E152" s="35">
        <v>43993.839583333334</v>
      </c>
      <c r="F152" s="35">
        <v>43993.852083333331</v>
      </c>
      <c r="G152" s="31"/>
    </row>
    <row r="153" spans="1:7" x14ac:dyDescent="0.3">
      <c r="A153" s="22"/>
      <c r="B153" s="22" t="s">
        <v>109</v>
      </c>
      <c r="C153" s="22">
        <v>1</v>
      </c>
      <c r="D153" s="37" t="s">
        <v>195</v>
      </c>
      <c r="E153" s="37" t="s">
        <v>195</v>
      </c>
      <c r="F153" s="37" t="s">
        <v>195</v>
      </c>
      <c r="G153" s="31"/>
    </row>
    <row r="154" spans="1:7" x14ac:dyDescent="0.3">
      <c r="A154" s="22"/>
      <c r="B154" s="22" t="s">
        <v>111</v>
      </c>
      <c r="C154" s="22">
        <v>1</v>
      </c>
      <c r="D154" s="37">
        <v>2357918</v>
      </c>
      <c r="E154" s="37">
        <v>2357918</v>
      </c>
      <c r="F154" s="37">
        <v>2357918</v>
      </c>
      <c r="G154" s="31"/>
    </row>
    <row r="155" spans="1:7" x14ac:dyDescent="0.3">
      <c r="A155" s="22"/>
      <c r="B155" s="22" t="s">
        <v>196</v>
      </c>
      <c r="C155" s="22" t="s">
        <v>197</v>
      </c>
      <c r="D155" s="37"/>
      <c r="E155" s="37"/>
      <c r="F155" s="37"/>
      <c r="G155" s="31"/>
    </row>
    <row r="156" spans="1:7" x14ac:dyDescent="0.3">
      <c r="A156" s="22"/>
      <c r="B156" s="22" t="s">
        <v>198</v>
      </c>
      <c r="C156" s="22"/>
      <c r="D156" s="37"/>
      <c r="E156" s="37"/>
      <c r="F156" s="37"/>
      <c r="G156" s="31"/>
    </row>
    <row r="157" spans="1:7" x14ac:dyDescent="0.3">
      <c r="A157" s="22"/>
      <c r="B157" s="22" t="s">
        <v>199</v>
      </c>
      <c r="C157" s="22" t="s">
        <v>197</v>
      </c>
      <c r="D157" s="37">
        <v>1440</v>
      </c>
      <c r="E157" s="37">
        <v>1440</v>
      </c>
      <c r="F157" s="37">
        <v>1440</v>
      </c>
      <c r="G157" s="31"/>
    </row>
    <row r="158" spans="1:7" x14ac:dyDescent="0.3">
      <c r="A158" s="22"/>
      <c r="B158" s="22" t="s">
        <v>200</v>
      </c>
      <c r="C158" s="22"/>
      <c r="D158" s="37" t="s">
        <v>201</v>
      </c>
      <c r="E158" s="37" t="s">
        <v>201</v>
      </c>
      <c r="F158" s="37" t="s">
        <v>201</v>
      </c>
      <c r="G158" s="31"/>
    </row>
    <row r="159" spans="1:7" x14ac:dyDescent="0.3">
      <c r="A159" s="22"/>
      <c r="B159" s="22" t="s">
        <v>202</v>
      </c>
      <c r="C159" s="22" t="s">
        <v>197</v>
      </c>
      <c r="D159" s="37" t="s">
        <v>60</v>
      </c>
      <c r="E159" s="37" t="s">
        <v>60</v>
      </c>
      <c r="F159" s="37" t="s">
        <v>60</v>
      </c>
      <c r="G159" s="31"/>
    </row>
    <row r="160" spans="1:7" x14ac:dyDescent="0.3">
      <c r="A160" s="22"/>
      <c r="B160" s="22" t="s">
        <v>203</v>
      </c>
      <c r="C160" s="22" t="s">
        <v>22</v>
      </c>
      <c r="D160" s="37">
        <v>137.1</v>
      </c>
      <c r="E160" s="37">
        <v>142.6</v>
      </c>
      <c r="F160" s="37">
        <v>125.7</v>
      </c>
      <c r="G160" s="31"/>
    </row>
    <row r="161" spans="1:7" x14ac:dyDescent="0.3">
      <c r="A161" s="22"/>
      <c r="B161" s="22" t="s">
        <v>204</v>
      </c>
      <c r="C161" s="22" t="s">
        <v>197</v>
      </c>
      <c r="D161" s="37">
        <v>846</v>
      </c>
      <c r="E161" s="37">
        <v>991</v>
      </c>
      <c r="F161" s="37">
        <v>746</v>
      </c>
      <c r="G161" s="31"/>
    </row>
    <row r="162" spans="1:7" x14ac:dyDescent="0.3">
      <c r="A162" s="22"/>
      <c r="B162" s="22" t="s">
        <v>205</v>
      </c>
      <c r="C162" s="22" t="s">
        <v>22</v>
      </c>
      <c r="D162" s="37">
        <v>136.1</v>
      </c>
      <c r="E162" s="37">
        <v>141.69999999999999</v>
      </c>
      <c r="F162" s="37">
        <v>123.4</v>
      </c>
      <c r="G162" s="31"/>
    </row>
    <row r="163" spans="1:7" x14ac:dyDescent="0.3">
      <c r="A163" s="22"/>
      <c r="B163" s="22" t="s">
        <v>206</v>
      </c>
      <c r="C163" s="22" t="s">
        <v>197</v>
      </c>
      <c r="D163" s="37">
        <v>645</v>
      </c>
      <c r="E163" s="37">
        <v>1437</v>
      </c>
      <c r="F163" s="37">
        <v>1440</v>
      </c>
      <c r="G163" s="31"/>
    </row>
    <row r="164" spans="1:7" x14ac:dyDescent="0.3">
      <c r="A164" s="22"/>
      <c r="B164" s="22" t="s">
        <v>207</v>
      </c>
      <c r="C164" s="22" t="s">
        <v>22</v>
      </c>
      <c r="D164" s="37">
        <v>1</v>
      </c>
      <c r="E164" s="37">
        <v>0.9</v>
      </c>
      <c r="F164" s="37">
        <v>2.2999999999999998</v>
      </c>
      <c r="G164" s="31"/>
    </row>
    <row r="165" spans="1:7" x14ac:dyDescent="0.3">
      <c r="A165" s="22" t="s">
        <v>208</v>
      </c>
      <c r="B165" s="22" t="s">
        <v>105</v>
      </c>
      <c r="C165" s="22">
        <v>1</v>
      </c>
      <c r="D165" s="37" t="s">
        <v>106</v>
      </c>
      <c r="E165" s="37" t="s">
        <v>106</v>
      </c>
      <c r="F165" s="37" t="s">
        <v>106</v>
      </c>
      <c r="G165" s="31"/>
    </row>
    <row r="166" spans="1:7" x14ac:dyDescent="0.3">
      <c r="A166" s="22"/>
      <c r="B166" s="22" t="s">
        <v>107</v>
      </c>
      <c r="C166" s="22">
        <v>1</v>
      </c>
      <c r="D166" s="37">
        <v>220</v>
      </c>
      <c r="E166" s="37">
        <v>220</v>
      </c>
      <c r="F166" s="37">
        <v>220</v>
      </c>
      <c r="G166" s="31"/>
    </row>
    <row r="167" spans="1:7" x14ac:dyDescent="0.3">
      <c r="A167" s="22"/>
      <c r="B167" s="22" t="s">
        <v>108</v>
      </c>
      <c r="C167" s="22">
        <v>1</v>
      </c>
      <c r="D167" s="35">
        <v>43992.648611111108</v>
      </c>
      <c r="E167" s="35">
        <v>43992.649305555555</v>
      </c>
      <c r="F167" s="35">
        <v>43992.649305555555</v>
      </c>
      <c r="G167" s="31"/>
    </row>
    <row r="168" spans="1:7" x14ac:dyDescent="0.3">
      <c r="A168" s="22"/>
      <c r="B168" s="22" t="s">
        <v>109</v>
      </c>
      <c r="C168" s="22">
        <v>1</v>
      </c>
      <c r="D168" s="37" t="s">
        <v>209</v>
      </c>
      <c r="E168" s="37" t="s">
        <v>209</v>
      </c>
      <c r="F168" s="37" t="s">
        <v>209</v>
      </c>
      <c r="G168" s="31"/>
    </row>
    <row r="169" spans="1:7" x14ac:dyDescent="0.3">
      <c r="A169" s="22"/>
      <c r="B169" s="22" t="s">
        <v>111</v>
      </c>
      <c r="C169" s="22">
        <v>1</v>
      </c>
      <c r="D169" s="37">
        <v>2357922</v>
      </c>
      <c r="E169" s="37">
        <v>2357922</v>
      </c>
      <c r="F169" s="37">
        <v>2357922</v>
      </c>
      <c r="G169" s="31"/>
    </row>
    <row r="170" spans="1:7" x14ac:dyDescent="0.3">
      <c r="A170" s="22"/>
      <c r="B170" s="22" t="s">
        <v>210</v>
      </c>
      <c r="C170" s="22" t="s">
        <v>7</v>
      </c>
      <c r="D170" s="37">
        <v>86.38</v>
      </c>
      <c r="E170" s="37">
        <v>86.76</v>
      </c>
      <c r="F170" s="37">
        <v>86.72</v>
      </c>
      <c r="G170" s="31"/>
    </row>
    <row r="171" spans="1:7" x14ac:dyDescent="0.3">
      <c r="A171" s="22"/>
      <c r="B171" s="22" t="s">
        <v>211</v>
      </c>
      <c r="C171" s="22" t="s">
        <v>7</v>
      </c>
      <c r="D171" s="37">
        <v>13.26</v>
      </c>
      <c r="E171" s="37">
        <v>13.35</v>
      </c>
      <c r="F171" s="37">
        <v>13.59</v>
      </c>
      <c r="G171" s="31"/>
    </row>
    <row r="172" spans="1:7" x14ac:dyDescent="0.3">
      <c r="A172" s="22" t="s">
        <v>61</v>
      </c>
      <c r="B172" s="22" t="s">
        <v>105</v>
      </c>
      <c r="C172" s="22">
        <v>1</v>
      </c>
      <c r="D172" s="37" t="s">
        <v>106</v>
      </c>
      <c r="E172" s="37" t="s">
        <v>106</v>
      </c>
      <c r="F172" s="37" t="s">
        <v>106</v>
      </c>
      <c r="G172" s="31"/>
    </row>
    <row r="173" spans="1:7" x14ac:dyDescent="0.3">
      <c r="A173" s="22"/>
      <c r="B173" s="22" t="s">
        <v>107</v>
      </c>
      <c r="C173" s="22">
        <v>1</v>
      </c>
      <c r="D173" s="37">
        <v>68</v>
      </c>
      <c r="E173" s="37">
        <v>68</v>
      </c>
      <c r="F173" s="37">
        <v>68</v>
      </c>
      <c r="G173" s="31"/>
    </row>
    <row r="174" spans="1:7" x14ac:dyDescent="0.3">
      <c r="A174" s="22"/>
      <c r="B174" s="22" t="s">
        <v>108</v>
      </c>
      <c r="C174" s="22">
        <v>1</v>
      </c>
      <c r="D174" s="35">
        <v>43991.036805555559</v>
      </c>
      <c r="E174" s="35">
        <v>43991.040277777778</v>
      </c>
      <c r="F174" s="35">
        <v>43991.042361111111</v>
      </c>
      <c r="G174" s="31"/>
    </row>
    <row r="175" spans="1:7" x14ac:dyDescent="0.3">
      <c r="A175" s="22"/>
      <c r="B175" s="22" t="s">
        <v>109</v>
      </c>
      <c r="C175" s="22">
        <v>1</v>
      </c>
      <c r="D175" s="37" t="s">
        <v>120</v>
      </c>
      <c r="E175" s="37" t="s">
        <v>120</v>
      </c>
      <c r="F175" s="37" t="s">
        <v>120</v>
      </c>
      <c r="G175" s="31"/>
    </row>
    <row r="176" spans="1:7" x14ac:dyDescent="0.3">
      <c r="A176" s="22"/>
      <c r="B176" s="22" t="s">
        <v>111</v>
      </c>
      <c r="C176" s="22">
        <v>1</v>
      </c>
      <c r="D176" s="37">
        <v>2357929</v>
      </c>
      <c r="E176" s="37">
        <v>2357929</v>
      </c>
      <c r="F176" s="37">
        <v>2357929</v>
      </c>
      <c r="G176" s="31"/>
    </row>
    <row r="177" spans="1:7" x14ac:dyDescent="0.3">
      <c r="A177" s="22"/>
      <c r="B177" s="22" t="s">
        <v>212</v>
      </c>
      <c r="C177" s="22" t="s">
        <v>37</v>
      </c>
      <c r="D177" s="37">
        <v>1.1000000000000001</v>
      </c>
      <c r="E177" s="37">
        <v>3.1</v>
      </c>
      <c r="F177" s="37">
        <v>1</v>
      </c>
      <c r="G177" s="31"/>
    </row>
    <row r="178" spans="1:7" x14ac:dyDescent="0.3">
      <c r="A178" s="22"/>
      <c r="B178" s="22" t="s">
        <v>213</v>
      </c>
      <c r="C178" s="22" t="s">
        <v>65</v>
      </c>
      <c r="D178" s="37">
        <v>1</v>
      </c>
      <c r="E178" s="37">
        <v>1</v>
      </c>
      <c r="F178" s="37">
        <v>1</v>
      </c>
      <c r="G178" s="31"/>
    </row>
    <row r="179" spans="1:7" x14ac:dyDescent="0.3">
      <c r="A179" s="22" t="s">
        <v>20</v>
      </c>
      <c r="B179" s="22" t="s">
        <v>105</v>
      </c>
      <c r="C179" s="22">
        <v>1</v>
      </c>
      <c r="D179" s="37" t="s">
        <v>106</v>
      </c>
      <c r="E179" s="37" t="s">
        <v>106</v>
      </c>
      <c r="F179" s="37" t="s">
        <v>106</v>
      </c>
      <c r="G179" s="31"/>
    </row>
    <row r="180" spans="1:7" x14ac:dyDescent="0.3">
      <c r="A180" s="22"/>
      <c r="B180" s="22" t="s">
        <v>107</v>
      </c>
      <c r="C180" s="22">
        <v>1</v>
      </c>
      <c r="D180" s="37">
        <v>61</v>
      </c>
      <c r="E180" s="37">
        <v>61</v>
      </c>
      <c r="F180" s="37">
        <v>61</v>
      </c>
      <c r="G180" s="31"/>
    </row>
    <row r="181" spans="1:7" x14ac:dyDescent="0.3">
      <c r="A181" s="22"/>
      <c r="B181" s="22" t="s">
        <v>108</v>
      </c>
      <c r="C181" s="22">
        <v>1</v>
      </c>
      <c r="D181" s="35">
        <v>43991.347222222219</v>
      </c>
      <c r="E181" s="35">
        <v>43991.365277777775</v>
      </c>
      <c r="F181" s="35">
        <v>43991.383333333331</v>
      </c>
      <c r="G181" s="31"/>
    </row>
    <row r="182" spans="1:7" x14ac:dyDescent="0.3">
      <c r="A182" s="22"/>
      <c r="B182" s="22" t="s">
        <v>109</v>
      </c>
      <c r="C182" s="22">
        <v>1</v>
      </c>
      <c r="D182" s="37" t="s">
        <v>214</v>
      </c>
      <c r="E182" s="37" t="s">
        <v>214</v>
      </c>
      <c r="F182" s="37" t="s">
        <v>214</v>
      </c>
      <c r="G182" s="31"/>
    </row>
    <row r="183" spans="1:7" x14ac:dyDescent="0.3">
      <c r="A183" s="22"/>
      <c r="B183" s="22" t="s">
        <v>111</v>
      </c>
      <c r="C183" s="22">
        <v>1</v>
      </c>
      <c r="D183" s="37">
        <v>2357923</v>
      </c>
      <c r="E183" s="37">
        <v>2357923</v>
      </c>
      <c r="F183" s="37">
        <v>2357923</v>
      </c>
      <c r="G183" s="31"/>
    </row>
    <row r="184" spans="1:7" x14ac:dyDescent="0.3">
      <c r="A184" s="22"/>
      <c r="B184" s="22" t="s">
        <v>215</v>
      </c>
      <c r="C184" s="22" t="s">
        <v>10</v>
      </c>
      <c r="D184" s="37">
        <v>2.3199999999999998</v>
      </c>
      <c r="E184" s="37">
        <v>2.4900000000000002</v>
      </c>
      <c r="F184" s="37">
        <v>2.4700000000000002</v>
      </c>
      <c r="G184" s="31"/>
    </row>
    <row r="185" spans="1:7" x14ac:dyDescent="0.3">
      <c r="A185" s="22"/>
      <c r="B185" s="22" t="s">
        <v>216</v>
      </c>
      <c r="C185" s="22" t="s">
        <v>217</v>
      </c>
      <c r="D185" s="37">
        <v>2.0000000000000001E-4</v>
      </c>
      <c r="E185" s="37">
        <v>2.0000000000000001E-4</v>
      </c>
      <c r="F185" s="37">
        <v>2.0000000000000001E-4</v>
      </c>
      <c r="G185" s="31"/>
    </row>
    <row r="186" spans="1:7" x14ac:dyDescent="0.3">
      <c r="A186" s="22" t="s">
        <v>48</v>
      </c>
      <c r="B186" s="22" t="s">
        <v>105</v>
      </c>
      <c r="C186" s="22">
        <v>1</v>
      </c>
      <c r="D186" s="37" t="s">
        <v>106</v>
      </c>
      <c r="E186" s="37" t="s">
        <v>106</v>
      </c>
      <c r="F186" s="37" t="s">
        <v>106</v>
      </c>
      <c r="G186" s="31"/>
    </row>
    <row r="187" spans="1:7" x14ac:dyDescent="0.3">
      <c r="A187" s="22"/>
      <c r="B187" s="22" t="s">
        <v>107</v>
      </c>
      <c r="C187" s="22">
        <v>1</v>
      </c>
      <c r="D187" s="37">
        <v>113</v>
      </c>
      <c r="E187" s="37">
        <v>113</v>
      </c>
      <c r="F187" s="37">
        <v>113</v>
      </c>
      <c r="G187" s="31"/>
    </row>
    <row r="188" spans="1:7" x14ac:dyDescent="0.3">
      <c r="A188" s="22"/>
      <c r="B188" s="22" t="s">
        <v>108</v>
      </c>
      <c r="C188" s="22">
        <v>1</v>
      </c>
      <c r="D188" s="35">
        <v>43991.523611111108</v>
      </c>
      <c r="E188" s="35">
        <v>43991.531944444447</v>
      </c>
      <c r="F188" s="35">
        <v>43991.540972222225</v>
      </c>
      <c r="G188" s="31"/>
    </row>
    <row r="189" spans="1:7" x14ac:dyDescent="0.3">
      <c r="A189" s="22"/>
      <c r="B189" s="22" t="s">
        <v>109</v>
      </c>
      <c r="C189" s="22">
        <v>1</v>
      </c>
      <c r="D189" s="37" t="s">
        <v>214</v>
      </c>
      <c r="E189" s="37" t="s">
        <v>214</v>
      </c>
      <c r="F189" s="37" t="s">
        <v>214</v>
      </c>
      <c r="G189" s="31"/>
    </row>
    <row r="190" spans="1:7" x14ac:dyDescent="0.3">
      <c r="A190" s="22"/>
      <c r="B190" s="22" t="s">
        <v>111</v>
      </c>
      <c r="C190" s="22">
        <v>1</v>
      </c>
      <c r="D190" s="37">
        <v>2357921</v>
      </c>
      <c r="E190" s="37">
        <v>2357921</v>
      </c>
      <c r="F190" s="37">
        <v>2357921</v>
      </c>
      <c r="G190" s="31"/>
    </row>
    <row r="191" spans="1:7" x14ac:dyDescent="0.3">
      <c r="A191" s="22"/>
      <c r="B191" s="22" t="s">
        <v>41</v>
      </c>
      <c r="C191" s="22" t="s">
        <v>179</v>
      </c>
      <c r="D191" s="37">
        <v>0.02</v>
      </c>
      <c r="E191" s="37">
        <v>0.03</v>
      </c>
      <c r="F191" s="37">
        <v>0.03</v>
      </c>
      <c r="G191" s="31"/>
    </row>
    <row r="192" spans="1:7" x14ac:dyDescent="0.3">
      <c r="A192" s="22"/>
      <c r="B192" s="22" t="s">
        <v>39</v>
      </c>
      <c r="C192" s="22" t="s">
        <v>179</v>
      </c>
      <c r="D192" s="37">
        <v>21.8</v>
      </c>
      <c r="E192" s="37">
        <v>21.57</v>
      </c>
      <c r="F192" s="37">
        <v>21.32</v>
      </c>
      <c r="G192" s="31"/>
    </row>
    <row r="193" spans="1:7" x14ac:dyDescent="0.3">
      <c r="A193" s="22"/>
      <c r="B193" s="22" t="s">
        <v>218</v>
      </c>
      <c r="C193" s="22" t="s">
        <v>179</v>
      </c>
      <c r="D193" s="37">
        <v>36.86</v>
      </c>
      <c r="E193" s="37">
        <v>36.44</v>
      </c>
      <c r="F193" s="37">
        <v>36.07</v>
      </c>
      <c r="G193" s="31"/>
    </row>
    <row r="194" spans="1:7" x14ac:dyDescent="0.3">
      <c r="A194" s="22"/>
      <c r="B194" s="22" t="s">
        <v>219</v>
      </c>
      <c r="C194" s="22" t="s">
        <v>179</v>
      </c>
      <c r="D194" s="37">
        <v>0.1</v>
      </c>
      <c r="E194" s="37">
        <v>0.09</v>
      </c>
      <c r="F194" s="37">
        <v>0.09</v>
      </c>
      <c r="G194" s="31"/>
    </row>
    <row r="195" spans="1:7" x14ac:dyDescent="0.3">
      <c r="A195" s="22"/>
      <c r="B195" s="22" t="s">
        <v>220</v>
      </c>
      <c r="C195" s="22" t="s">
        <v>179</v>
      </c>
      <c r="D195" s="37">
        <v>0.73</v>
      </c>
      <c r="E195" s="37">
        <v>0.72</v>
      </c>
      <c r="F195" s="37">
        <v>0.71</v>
      </c>
      <c r="G195" s="31"/>
    </row>
    <row r="196" spans="1:7" x14ac:dyDescent="0.3">
      <c r="A196" s="22"/>
      <c r="B196" s="22" t="s">
        <v>66</v>
      </c>
      <c r="C196" s="22" t="s">
        <v>179</v>
      </c>
      <c r="D196" s="37">
        <v>0.91</v>
      </c>
      <c r="E196" s="37">
        <v>0.92</v>
      </c>
      <c r="F196" s="37">
        <v>0.91</v>
      </c>
      <c r="G196" s="31"/>
    </row>
    <row r="197" spans="1:7" x14ac:dyDescent="0.3">
      <c r="A197" s="22"/>
      <c r="B197" s="22" t="s">
        <v>221</v>
      </c>
      <c r="C197" s="22" t="s">
        <v>179</v>
      </c>
      <c r="D197" s="37">
        <v>0.15</v>
      </c>
      <c r="E197" s="37">
        <v>0.15</v>
      </c>
      <c r="F197" s="37">
        <v>0.15</v>
      </c>
      <c r="G197" s="31"/>
    </row>
    <row r="198" spans="1:7" x14ac:dyDescent="0.3">
      <c r="A198" s="22"/>
      <c r="B198" s="22" t="s">
        <v>222</v>
      </c>
      <c r="C198" s="22" t="s">
        <v>179</v>
      </c>
      <c r="D198" s="37">
        <v>0.66</v>
      </c>
      <c r="E198" s="37">
        <v>0.65</v>
      </c>
      <c r="F198" s="37">
        <v>0.65</v>
      </c>
      <c r="G198" s="31"/>
    </row>
    <row r="199" spans="1:7" x14ac:dyDescent="0.3">
      <c r="A199" s="22"/>
      <c r="B199" s="22" t="s">
        <v>223</v>
      </c>
      <c r="C199" s="22" t="s">
        <v>179</v>
      </c>
      <c r="D199" s="37">
        <v>2.15</v>
      </c>
      <c r="E199" s="37">
        <v>2.1</v>
      </c>
      <c r="F199" s="37">
        <v>2.08</v>
      </c>
      <c r="G199" s="31"/>
    </row>
    <row r="200" spans="1:7" x14ac:dyDescent="0.3">
      <c r="A200" s="22"/>
      <c r="B200" s="22" t="s">
        <v>224</v>
      </c>
      <c r="C200" s="22" t="s">
        <v>179</v>
      </c>
      <c r="D200" s="37">
        <v>0.94</v>
      </c>
      <c r="E200" s="37">
        <v>0.94</v>
      </c>
      <c r="F200" s="37">
        <v>0.93</v>
      </c>
      <c r="G200" s="31"/>
    </row>
    <row r="201" spans="1:7" x14ac:dyDescent="0.3">
      <c r="A201" s="22"/>
      <c r="B201" s="22" t="s">
        <v>225</v>
      </c>
      <c r="C201" s="22" t="s">
        <v>179</v>
      </c>
      <c r="D201" s="37">
        <v>1.02</v>
      </c>
      <c r="E201" s="37">
        <v>0.99</v>
      </c>
      <c r="F201" s="37">
        <v>1</v>
      </c>
      <c r="G201" s="31"/>
    </row>
    <row r="202" spans="1:7" x14ac:dyDescent="0.3">
      <c r="A202" s="22"/>
      <c r="B202" s="22" t="s">
        <v>226</v>
      </c>
      <c r="C202" s="22" t="s">
        <v>179</v>
      </c>
      <c r="D202" s="37">
        <v>0.91</v>
      </c>
      <c r="E202" s="37">
        <v>0.91</v>
      </c>
      <c r="F202" s="37">
        <v>0.88</v>
      </c>
      <c r="G202" s="31"/>
    </row>
    <row r="203" spans="1:7" x14ac:dyDescent="0.3">
      <c r="A203" s="22"/>
      <c r="B203" s="22" t="s">
        <v>227</v>
      </c>
      <c r="C203" s="22" t="s">
        <v>179</v>
      </c>
      <c r="D203" s="37">
        <v>3.64</v>
      </c>
      <c r="E203" s="37">
        <v>3.6</v>
      </c>
      <c r="F203" s="37">
        <v>3.57</v>
      </c>
      <c r="G203" s="31"/>
    </row>
    <row r="204" spans="1:7" x14ac:dyDescent="0.3">
      <c r="A204" s="22"/>
      <c r="B204" s="22" t="s">
        <v>228</v>
      </c>
      <c r="C204" s="22" t="s">
        <v>179</v>
      </c>
      <c r="D204" s="37">
        <v>1.1399999999999999</v>
      </c>
      <c r="E204" s="37">
        <v>1.1100000000000001</v>
      </c>
      <c r="F204" s="37">
        <v>1.0900000000000001</v>
      </c>
      <c r="G204" s="31"/>
    </row>
    <row r="205" spans="1:7" x14ac:dyDescent="0.3">
      <c r="A205" s="22"/>
      <c r="B205" s="22" t="s">
        <v>67</v>
      </c>
      <c r="C205" s="22" t="s">
        <v>179</v>
      </c>
      <c r="D205" s="37">
        <v>0.22</v>
      </c>
      <c r="E205" s="37">
        <v>0.21</v>
      </c>
      <c r="F205" s="37">
        <v>0.21</v>
      </c>
      <c r="G205" s="31"/>
    </row>
    <row r="206" spans="1:7" x14ac:dyDescent="0.3">
      <c r="A206" s="22"/>
      <c r="B206" s="22" t="s">
        <v>229</v>
      </c>
      <c r="C206" s="22" t="s">
        <v>179</v>
      </c>
      <c r="D206" s="37">
        <v>0.54</v>
      </c>
      <c r="E206" s="37">
        <v>0.53</v>
      </c>
      <c r="F206" s="37">
        <v>0.53</v>
      </c>
      <c r="G206" s="31"/>
    </row>
    <row r="207" spans="1:7" x14ac:dyDescent="0.3">
      <c r="A207" s="22"/>
      <c r="B207" s="22" t="s">
        <v>230</v>
      </c>
      <c r="C207" s="22" t="s">
        <v>179</v>
      </c>
      <c r="D207" s="37"/>
      <c r="E207" s="37"/>
      <c r="F207" s="37"/>
      <c r="G207" s="31"/>
    </row>
    <row r="208" spans="1:7" x14ac:dyDescent="0.3">
      <c r="A208" s="22"/>
      <c r="B208" s="22" t="s">
        <v>231</v>
      </c>
      <c r="C208" s="22" t="s">
        <v>179</v>
      </c>
      <c r="D208" s="37">
        <v>0.01</v>
      </c>
      <c r="E208" s="37">
        <v>0.01</v>
      </c>
      <c r="F208" s="37">
        <v>0.01</v>
      </c>
      <c r="G208" s="31"/>
    </row>
    <row r="209" spans="1:7" x14ac:dyDescent="0.3">
      <c r="A209" s="22"/>
      <c r="B209" s="22" t="s">
        <v>232</v>
      </c>
      <c r="C209" s="22" t="s">
        <v>179</v>
      </c>
      <c r="D209" s="37">
        <v>0.03</v>
      </c>
      <c r="E209" s="37">
        <v>0.03</v>
      </c>
      <c r="F209" s="37">
        <v>0.03</v>
      </c>
      <c r="G209" s="31"/>
    </row>
    <row r="210" spans="1:7" x14ac:dyDescent="0.3">
      <c r="A210" s="22"/>
      <c r="B210" s="22" t="s">
        <v>233</v>
      </c>
      <c r="C210" s="22" t="s">
        <v>179</v>
      </c>
      <c r="D210" s="37">
        <v>0.02</v>
      </c>
      <c r="E210" s="37">
        <v>0.02</v>
      </c>
      <c r="F210" s="37">
        <v>0.03</v>
      </c>
      <c r="G210" s="31"/>
    </row>
    <row r="211" spans="1:7" x14ac:dyDescent="0.3">
      <c r="A211" s="22"/>
      <c r="B211" s="22" t="s">
        <v>234</v>
      </c>
      <c r="C211" s="22" t="s">
        <v>179</v>
      </c>
      <c r="D211" s="37" t="s">
        <v>193</v>
      </c>
      <c r="E211" s="37" t="s">
        <v>193</v>
      </c>
      <c r="F211" s="37" t="s">
        <v>193</v>
      </c>
      <c r="G211" s="31"/>
    </row>
    <row r="212" spans="1:7" x14ac:dyDescent="0.3">
      <c r="A212" s="22"/>
      <c r="B212" s="22" t="s">
        <v>235</v>
      </c>
      <c r="C212" s="22" t="s">
        <v>179</v>
      </c>
      <c r="D212" s="37"/>
      <c r="E212" s="37"/>
      <c r="F212" s="37"/>
      <c r="G212" s="31"/>
    </row>
    <row r="213" spans="1:7" x14ac:dyDescent="0.3">
      <c r="A213" s="22"/>
      <c r="B213" s="22" t="s">
        <v>236</v>
      </c>
      <c r="C213" s="22" t="s">
        <v>179</v>
      </c>
      <c r="D213" s="37">
        <v>0.19</v>
      </c>
      <c r="E213" s="37">
        <v>0.19</v>
      </c>
      <c r="F213" s="37">
        <v>0.19</v>
      </c>
      <c r="G213" s="31"/>
    </row>
    <row r="214" spans="1:7" x14ac:dyDescent="0.3">
      <c r="A214" s="22"/>
      <c r="B214" s="22" t="s">
        <v>237</v>
      </c>
      <c r="C214" s="22" t="s">
        <v>179</v>
      </c>
      <c r="D214" s="37">
        <v>0.13</v>
      </c>
      <c r="E214" s="37">
        <v>0.13</v>
      </c>
      <c r="F214" s="37">
        <v>0.13</v>
      </c>
      <c r="G214" s="31"/>
    </row>
    <row r="215" spans="1:7" x14ac:dyDescent="0.3">
      <c r="A215" s="22"/>
      <c r="B215" s="22" t="s">
        <v>238</v>
      </c>
      <c r="C215" s="22" t="s">
        <v>179</v>
      </c>
      <c r="D215" s="37">
        <v>1.41</v>
      </c>
      <c r="E215" s="37">
        <v>1.42</v>
      </c>
      <c r="F215" s="37">
        <v>1.42</v>
      </c>
      <c r="G215" s="31"/>
    </row>
    <row r="216" spans="1:7" x14ac:dyDescent="0.3">
      <c r="A216" s="22"/>
      <c r="B216" s="22" t="s">
        <v>239</v>
      </c>
      <c r="C216" s="22" t="s">
        <v>179</v>
      </c>
      <c r="D216" s="37">
        <v>0.04</v>
      </c>
      <c r="E216" s="37">
        <v>0.04</v>
      </c>
      <c r="F216" s="37">
        <v>0.04</v>
      </c>
      <c r="G216" s="31"/>
    </row>
    <row r="217" spans="1:7" x14ac:dyDescent="0.3">
      <c r="A217" s="22"/>
      <c r="B217" s="22" t="s">
        <v>240</v>
      </c>
      <c r="C217" s="22" t="s">
        <v>179</v>
      </c>
      <c r="D217" s="37"/>
      <c r="E217" s="37"/>
      <c r="F217" s="37"/>
      <c r="G217" s="31"/>
    </row>
    <row r="218" spans="1:7" x14ac:dyDescent="0.3">
      <c r="A218" s="22"/>
      <c r="B218" s="22" t="s">
        <v>241</v>
      </c>
      <c r="C218" s="22" t="s">
        <v>179</v>
      </c>
      <c r="D218" s="37">
        <v>7.0000000000000007E-2</v>
      </c>
      <c r="E218" s="37">
        <v>7.0000000000000007E-2</v>
      </c>
      <c r="F218" s="37">
        <v>7.0000000000000007E-2</v>
      </c>
      <c r="G218" s="31"/>
    </row>
    <row r="219" spans="1:7" x14ac:dyDescent="0.3">
      <c r="A219" s="22"/>
      <c r="B219" s="22" t="s">
        <v>242</v>
      </c>
      <c r="C219" s="22" t="s">
        <v>33</v>
      </c>
      <c r="D219" s="37">
        <v>0.02</v>
      </c>
      <c r="E219" s="37">
        <v>0.02</v>
      </c>
      <c r="F219" s="37">
        <v>0.02</v>
      </c>
      <c r="G219" s="31"/>
    </row>
    <row r="220" spans="1:7" x14ac:dyDescent="0.3">
      <c r="A220" s="22"/>
      <c r="B220" s="22" t="s">
        <v>243</v>
      </c>
      <c r="C220" s="22" t="s">
        <v>33</v>
      </c>
      <c r="D220" s="37">
        <v>18.559999999999999</v>
      </c>
      <c r="E220" s="37">
        <v>18.36</v>
      </c>
      <c r="F220" s="37">
        <v>18.11</v>
      </c>
      <c r="G220" s="31"/>
    </row>
    <row r="221" spans="1:7" x14ac:dyDescent="0.3">
      <c r="A221" s="22"/>
      <c r="B221" s="22" t="s">
        <v>244</v>
      </c>
      <c r="C221" s="22" t="s">
        <v>33</v>
      </c>
      <c r="D221" s="37">
        <v>31.23</v>
      </c>
      <c r="E221" s="37">
        <v>30.88</v>
      </c>
      <c r="F221" s="37">
        <v>30.51</v>
      </c>
      <c r="G221" s="31"/>
    </row>
    <row r="222" spans="1:7" x14ac:dyDescent="0.3">
      <c r="A222" s="22"/>
      <c r="B222" s="22" t="s">
        <v>245</v>
      </c>
      <c r="C222" s="22" t="s">
        <v>33</v>
      </c>
      <c r="D222" s="37">
        <v>0.08</v>
      </c>
      <c r="E222" s="37">
        <v>0.08</v>
      </c>
      <c r="F222" s="37">
        <v>0.08</v>
      </c>
      <c r="G222" s="31"/>
    </row>
    <row r="223" spans="1:7" x14ac:dyDescent="0.3">
      <c r="A223" s="22"/>
      <c r="B223" s="22" t="s">
        <v>246</v>
      </c>
      <c r="C223" s="22" t="s">
        <v>33</v>
      </c>
      <c r="D223" s="37">
        <v>0.63</v>
      </c>
      <c r="E223" s="37">
        <v>0.62</v>
      </c>
      <c r="F223" s="37">
        <v>0.61</v>
      </c>
      <c r="G223" s="31"/>
    </row>
    <row r="224" spans="1:7" x14ac:dyDescent="0.3">
      <c r="A224" s="22"/>
      <c r="B224" s="22" t="s">
        <v>247</v>
      </c>
      <c r="C224" s="22" t="s">
        <v>33</v>
      </c>
      <c r="D224" s="37">
        <v>0.77</v>
      </c>
      <c r="E224" s="37">
        <v>0.77</v>
      </c>
      <c r="F224" s="37">
        <v>0.76</v>
      </c>
      <c r="G224" s="31"/>
    </row>
    <row r="225" spans="1:7" x14ac:dyDescent="0.3">
      <c r="A225" s="22"/>
      <c r="B225" s="22" t="s">
        <v>248</v>
      </c>
      <c r="C225" s="22" t="s">
        <v>33</v>
      </c>
      <c r="D225" s="37">
        <v>0.13</v>
      </c>
      <c r="E225" s="37">
        <v>0.13</v>
      </c>
      <c r="F225" s="37">
        <v>0.13</v>
      </c>
      <c r="G225" s="31"/>
    </row>
    <row r="226" spans="1:7" x14ac:dyDescent="0.3">
      <c r="A226" s="22"/>
      <c r="B226" s="22" t="s">
        <v>249</v>
      </c>
      <c r="C226" s="22" t="s">
        <v>33</v>
      </c>
      <c r="D226" s="37">
        <v>0.56999999999999995</v>
      </c>
      <c r="E226" s="37">
        <v>0.55000000000000004</v>
      </c>
      <c r="F226" s="37">
        <v>0.55000000000000004</v>
      </c>
      <c r="G226" s="31"/>
    </row>
    <row r="227" spans="1:7" x14ac:dyDescent="0.3">
      <c r="A227" s="22"/>
      <c r="B227" s="22" t="s">
        <v>250</v>
      </c>
      <c r="C227" s="22" t="s">
        <v>33</v>
      </c>
      <c r="D227" s="37">
        <v>1.83</v>
      </c>
      <c r="E227" s="37">
        <v>1.8</v>
      </c>
      <c r="F227" s="37">
        <v>1.77</v>
      </c>
      <c r="G227" s="31"/>
    </row>
    <row r="228" spans="1:7" x14ac:dyDescent="0.3">
      <c r="A228" s="22"/>
      <c r="B228" s="22" t="s">
        <v>251</v>
      </c>
      <c r="C228" s="22" t="s">
        <v>33</v>
      </c>
      <c r="D228" s="37">
        <v>0.81</v>
      </c>
      <c r="E228" s="37">
        <v>0.81</v>
      </c>
      <c r="F228" s="37">
        <v>0.8</v>
      </c>
      <c r="G228" s="31"/>
    </row>
    <row r="229" spans="1:7" x14ac:dyDescent="0.3">
      <c r="A229" s="22"/>
      <c r="B229" s="22" t="s">
        <v>252</v>
      </c>
      <c r="C229" s="22" t="s">
        <v>33</v>
      </c>
      <c r="D229" s="37">
        <v>0.87</v>
      </c>
      <c r="E229" s="37">
        <v>0.84</v>
      </c>
      <c r="F229" s="37">
        <v>0.85</v>
      </c>
      <c r="G229" s="31"/>
    </row>
    <row r="230" spans="1:7" x14ac:dyDescent="0.3">
      <c r="A230" s="22"/>
      <c r="B230" s="22" t="s">
        <v>253</v>
      </c>
      <c r="C230" s="22" t="s">
        <v>33</v>
      </c>
      <c r="D230" s="37">
        <v>0.76</v>
      </c>
      <c r="E230" s="37">
        <v>0.76</v>
      </c>
      <c r="F230" s="37">
        <v>0.74</v>
      </c>
      <c r="G230" s="31"/>
    </row>
    <row r="231" spans="1:7" x14ac:dyDescent="0.3">
      <c r="A231" s="22"/>
      <c r="B231" s="22" t="s">
        <v>254</v>
      </c>
      <c r="C231" s="22" t="s">
        <v>33</v>
      </c>
      <c r="D231" s="37">
        <v>3.07</v>
      </c>
      <c r="E231" s="37">
        <v>3.04</v>
      </c>
      <c r="F231" s="37">
        <v>3.01</v>
      </c>
      <c r="G231" s="31"/>
    </row>
    <row r="232" spans="1:7" x14ac:dyDescent="0.3">
      <c r="A232" s="22"/>
      <c r="B232" s="22" t="s">
        <v>255</v>
      </c>
      <c r="C232" s="22" t="s">
        <v>33</v>
      </c>
      <c r="D232" s="37">
        <v>0.94</v>
      </c>
      <c r="E232" s="37">
        <v>0.92</v>
      </c>
      <c r="F232" s="37">
        <v>0.9</v>
      </c>
      <c r="G232" s="31"/>
    </row>
    <row r="233" spans="1:7" x14ac:dyDescent="0.3">
      <c r="A233" s="22"/>
      <c r="B233" s="22" t="s">
        <v>256</v>
      </c>
      <c r="C233" s="22" t="s">
        <v>33</v>
      </c>
      <c r="D233" s="37">
        <v>0.16</v>
      </c>
      <c r="E233" s="37">
        <v>0.16</v>
      </c>
      <c r="F233" s="37">
        <v>0.16</v>
      </c>
      <c r="G233" s="31"/>
    </row>
    <row r="234" spans="1:7" x14ac:dyDescent="0.3">
      <c r="A234" s="22"/>
      <c r="B234" s="22" t="s">
        <v>257</v>
      </c>
      <c r="C234" s="22" t="s">
        <v>33</v>
      </c>
      <c r="D234" s="37">
        <v>0.46</v>
      </c>
      <c r="E234" s="37">
        <v>0.46</v>
      </c>
      <c r="F234" s="37">
        <v>0.45</v>
      </c>
      <c r="G234" s="31"/>
    </row>
    <row r="235" spans="1:7" x14ac:dyDescent="0.3">
      <c r="A235" s="22"/>
      <c r="B235" s="22" t="s">
        <v>258</v>
      </c>
      <c r="C235" s="22" t="s">
        <v>33</v>
      </c>
      <c r="D235" s="37"/>
      <c r="E235" s="37"/>
      <c r="F235" s="37"/>
      <c r="G235" s="31"/>
    </row>
    <row r="236" spans="1:7" x14ac:dyDescent="0.3">
      <c r="A236" s="22"/>
      <c r="B236" s="22" t="s">
        <v>259</v>
      </c>
      <c r="C236" s="22" t="s">
        <v>33</v>
      </c>
      <c r="D236" s="37">
        <v>0.01</v>
      </c>
      <c r="E236" s="37">
        <v>0.01</v>
      </c>
      <c r="F236" s="37">
        <v>0.01</v>
      </c>
      <c r="G236" s="31"/>
    </row>
    <row r="237" spans="1:7" x14ac:dyDescent="0.3">
      <c r="A237" s="22"/>
      <c r="B237" s="22" t="s">
        <v>260</v>
      </c>
      <c r="C237" s="22" t="s">
        <v>33</v>
      </c>
      <c r="D237" s="37">
        <v>0.03</v>
      </c>
      <c r="E237" s="37">
        <v>0.03</v>
      </c>
      <c r="F237" s="37">
        <v>0.03</v>
      </c>
      <c r="G237" s="31"/>
    </row>
    <row r="238" spans="1:7" x14ac:dyDescent="0.3">
      <c r="A238" s="22"/>
      <c r="B238" s="22" t="s">
        <v>261</v>
      </c>
      <c r="C238" s="22" t="s">
        <v>33</v>
      </c>
      <c r="D238" s="37">
        <v>0.02</v>
      </c>
      <c r="E238" s="37">
        <v>0.02</v>
      </c>
      <c r="F238" s="37">
        <v>0.02</v>
      </c>
      <c r="G238" s="31"/>
    </row>
    <row r="239" spans="1:7" x14ac:dyDescent="0.3">
      <c r="A239" s="22"/>
      <c r="B239" s="22" t="s">
        <v>262</v>
      </c>
      <c r="C239" s="22" t="s">
        <v>33</v>
      </c>
      <c r="D239" s="37" t="s">
        <v>193</v>
      </c>
      <c r="E239" s="37" t="s">
        <v>193</v>
      </c>
      <c r="F239" s="37" t="s">
        <v>193</v>
      </c>
      <c r="G239" s="31"/>
    </row>
    <row r="240" spans="1:7" x14ac:dyDescent="0.3">
      <c r="A240" s="22"/>
      <c r="B240" s="22" t="s">
        <v>263</v>
      </c>
      <c r="C240" s="22" t="s">
        <v>33</v>
      </c>
      <c r="D240" s="37"/>
      <c r="E240" s="37"/>
      <c r="F240" s="37"/>
      <c r="G240" s="31"/>
    </row>
    <row r="241" spans="1:7" x14ac:dyDescent="0.3">
      <c r="A241" s="22"/>
      <c r="B241" s="22" t="s">
        <v>264</v>
      </c>
      <c r="C241" s="22" t="s">
        <v>33</v>
      </c>
      <c r="D241" s="37">
        <v>0.14000000000000001</v>
      </c>
      <c r="E241" s="37">
        <v>0.14000000000000001</v>
      </c>
      <c r="F241" s="37">
        <v>0.13</v>
      </c>
      <c r="G241" s="31"/>
    </row>
    <row r="242" spans="1:7" x14ac:dyDescent="0.3">
      <c r="A242" s="22"/>
      <c r="B242" s="22" t="s">
        <v>265</v>
      </c>
      <c r="C242" s="22" t="s">
        <v>33</v>
      </c>
      <c r="D242" s="37">
        <v>0.1</v>
      </c>
      <c r="E242" s="37">
        <v>0.09</v>
      </c>
      <c r="F242" s="37">
        <v>0.1</v>
      </c>
      <c r="G242" s="31"/>
    </row>
    <row r="243" spans="1:7" x14ac:dyDescent="0.3">
      <c r="A243" s="22"/>
      <c r="B243" s="22" t="s">
        <v>266</v>
      </c>
      <c r="C243" s="22" t="s">
        <v>33</v>
      </c>
      <c r="D243" s="37">
        <v>1.19</v>
      </c>
      <c r="E243" s="37">
        <v>1.2</v>
      </c>
      <c r="F243" s="37">
        <v>1.2</v>
      </c>
      <c r="G243" s="31"/>
    </row>
    <row r="244" spans="1:7" x14ac:dyDescent="0.3">
      <c r="A244" s="22"/>
      <c r="B244" s="22" t="s">
        <v>267</v>
      </c>
      <c r="C244" s="22" t="s">
        <v>33</v>
      </c>
      <c r="D244" s="37">
        <v>0.03</v>
      </c>
      <c r="E244" s="37">
        <v>0.03</v>
      </c>
      <c r="F244" s="37">
        <v>0.03</v>
      </c>
      <c r="G244" s="31"/>
    </row>
    <row r="245" spans="1:7" x14ac:dyDescent="0.3">
      <c r="A245" s="22"/>
      <c r="B245" s="22" t="s">
        <v>268</v>
      </c>
      <c r="C245" s="22" t="s">
        <v>33</v>
      </c>
      <c r="D245" s="37"/>
      <c r="E245" s="37"/>
      <c r="F245" s="37"/>
      <c r="G245" s="31"/>
    </row>
    <row r="246" spans="1:7" x14ac:dyDescent="0.3">
      <c r="A246" s="22"/>
      <c r="B246" s="22" t="s">
        <v>269</v>
      </c>
      <c r="C246" s="22" t="s">
        <v>33</v>
      </c>
      <c r="D246" s="37">
        <v>0.05</v>
      </c>
      <c r="E246" s="37">
        <v>0.05</v>
      </c>
      <c r="F246" s="37">
        <v>0.05</v>
      </c>
      <c r="G246" s="31"/>
    </row>
    <row r="247" spans="1:7" x14ac:dyDescent="0.3">
      <c r="A247" s="22" t="s">
        <v>47</v>
      </c>
      <c r="B247" s="22" t="s">
        <v>105</v>
      </c>
      <c r="C247" s="22">
        <v>1</v>
      </c>
      <c r="D247" s="37" t="s">
        <v>106</v>
      </c>
      <c r="E247" s="37" t="s">
        <v>106</v>
      </c>
      <c r="F247" s="37" t="s">
        <v>106</v>
      </c>
      <c r="G247" s="31"/>
    </row>
    <row r="248" spans="1:7" x14ac:dyDescent="0.3">
      <c r="A248" s="22"/>
      <c r="B248" s="22" t="s">
        <v>107</v>
      </c>
      <c r="C248" s="22">
        <v>1</v>
      </c>
      <c r="D248" s="37">
        <v>75</v>
      </c>
      <c r="E248" s="37">
        <v>75</v>
      </c>
      <c r="F248" s="37">
        <v>75</v>
      </c>
      <c r="G248" s="31"/>
    </row>
    <row r="249" spans="1:7" x14ac:dyDescent="0.3">
      <c r="A249" s="22"/>
      <c r="B249" s="22" t="s">
        <v>108</v>
      </c>
      <c r="C249" s="22">
        <v>1</v>
      </c>
      <c r="D249" s="35">
        <v>43991.251388888886</v>
      </c>
      <c r="E249" s="35">
        <v>43991.275000000001</v>
      </c>
      <c r="F249" s="35">
        <v>43991.298611111109</v>
      </c>
      <c r="G249" s="31"/>
    </row>
    <row r="250" spans="1:7" x14ac:dyDescent="0.3">
      <c r="A250" s="22"/>
      <c r="B250" s="22" t="s">
        <v>109</v>
      </c>
      <c r="C250" s="22">
        <v>1</v>
      </c>
      <c r="D250" s="37" t="s">
        <v>270</v>
      </c>
      <c r="E250" s="37" t="s">
        <v>270</v>
      </c>
      <c r="F250" s="37" t="s">
        <v>270</v>
      </c>
      <c r="G250" s="31"/>
    </row>
    <row r="251" spans="1:7" x14ac:dyDescent="0.3">
      <c r="A251" s="22"/>
      <c r="B251" s="22" t="s">
        <v>111</v>
      </c>
      <c r="C251" s="22">
        <v>1</v>
      </c>
      <c r="D251" s="37">
        <v>2357928</v>
      </c>
      <c r="E251" s="37">
        <v>2357928</v>
      </c>
      <c r="F251" s="37">
        <v>2357928</v>
      </c>
      <c r="G251" s="31"/>
    </row>
    <row r="252" spans="1:7" x14ac:dyDescent="0.3">
      <c r="A252" s="22"/>
      <c r="B252" s="22" t="s">
        <v>271</v>
      </c>
      <c r="C252" s="22" t="s">
        <v>272</v>
      </c>
      <c r="D252" s="37">
        <v>0</v>
      </c>
      <c r="E252" s="37">
        <v>0.1</v>
      </c>
      <c r="F252" s="37">
        <v>0</v>
      </c>
      <c r="G252" s="31"/>
    </row>
    <row r="253" spans="1:7" x14ac:dyDescent="0.3">
      <c r="A253" s="22"/>
      <c r="B253" s="22" t="s">
        <v>273</v>
      </c>
      <c r="C253" s="22" t="s">
        <v>274</v>
      </c>
      <c r="D253" s="37"/>
      <c r="E253" s="37"/>
      <c r="F253" s="37"/>
      <c r="G253" s="31"/>
    </row>
    <row r="254" spans="1:7" x14ac:dyDescent="0.3">
      <c r="A254" s="22"/>
      <c r="B254" s="22" t="s">
        <v>275</v>
      </c>
      <c r="C254" s="22" t="s">
        <v>272</v>
      </c>
      <c r="D254" s="37"/>
      <c r="E254" s="37"/>
      <c r="F254" s="37"/>
      <c r="G254" s="31"/>
    </row>
    <row r="255" spans="1:7" x14ac:dyDescent="0.3">
      <c r="A255" s="22" t="s">
        <v>11</v>
      </c>
      <c r="B255" s="22" t="s">
        <v>105</v>
      </c>
      <c r="C255" s="22">
        <v>1</v>
      </c>
      <c r="D255" s="37" t="s">
        <v>106</v>
      </c>
      <c r="E255" s="37" t="s">
        <v>106</v>
      </c>
      <c r="F255" s="37" t="s">
        <v>106</v>
      </c>
      <c r="G255" s="31"/>
    </row>
    <row r="256" spans="1:7" x14ac:dyDescent="0.3">
      <c r="A256" s="22"/>
      <c r="B256" s="22" t="s">
        <v>107</v>
      </c>
      <c r="C256" s="22">
        <v>1</v>
      </c>
      <c r="D256" s="37">
        <v>87</v>
      </c>
      <c r="E256" s="37">
        <v>87</v>
      </c>
      <c r="F256" s="37">
        <v>87</v>
      </c>
      <c r="G256" s="31"/>
    </row>
    <row r="257" spans="1:7" x14ac:dyDescent="0.3">
      <c r="A257" s="22"/>
      <c r="B257" s="22" t="s">
        <v>108</v>
      </c>
      <c r="C257" s="22">
        <v>1</v>
      </c>
      <c r="D257" s="35">
        <v>43990.800694444442</v>
      </c>
      <c r="E257" s="35">
        <v>43990.838194444441</v>
      </c>
      <c r="F257" s="35">
        <v>43990.916666666664</v>
      </c>
      <c r="G257" s="31"/>
    </row>
    <row r="258" spans="1:7" x14ac:dyDescent="0.3">
      <c r="A258" s="22"/>
      <c r="B258" s="22" t="s">
        <v>109</v>
      </c>
      <c r="C258" s="22">
        <v>1</v>
      </c>
      <c r="D258" s="37" t="s">
        <v>276</v>
      </c>
      <c r="E258" s="37" t="s">
        <v>276</v>
      </c>
      <c r="F258" s="37" t="s">
        <v>276</v>
      </c>
      <c r="G258" s="31"/>
    </row>
    <row r="259" spans="1:7" x14ac:dyDescent="0.3">
      <c r="A259" s="22"/>
      <c r="B259" s="22" t="s">
        <v>111</v>
      </c>
      <c r="C259" s="22">
        <v>1</v>
      </c>
      <c r="D259" s="37">
        <v>2358161</v>
      </c>
      <c r="E259" s="37">
        <v>2358161</v>
      </c>
      <c r="F259" s="37">
        <v>2358161</v>
      </c>
      <c r="G259" s="31"/>
    </row>
    <row r="260" spans="1:7" x14ac:dyDescent="0.3">
      <c r="A260" s="22"/>
      <c r="B260" s="22" t="s">
        <v>13</v>
      </c>
      <c r="C260" s="22" t="s">
        <v>277</v>
      </c>
      <c r="D260" s="37">
        <v>89.8</v>
      </c>
      <c r="E260" s="37">
        <v>79.599999999999994</v>
      </c>
      <c r="F260" s="37">
        <v>87.3</v>
      </c>
      <c r="G260" s="31"/>
    </row>
    <row r="261" spans="1:7" x14ac:dyDescent="0.3">
      <c r="A261" s="22"/>
      <c r="B261" s="22" t="s">
        <v>278</v>
      </c>
      <c r="C261" s="22" t="s">
        <v>279</v>
      </c>
      <c r="D261" s="37">
        <v>114.5</v>
      </c>
      <c r="E261" s="37">
        <v>114</v>
      </c>
      <c r="F261" s="37">
        <v>111.2</v>
      </c>
      <c r="G261" s="31"/>
    </row>
    <row r="262" spans="1:7" x14ac:dyDescent="0.3">
      <c r="A262" s="22"/>
      <c r="B262" s="22" t="s">
        <v>280</v>
      </c>
      <c r="C262" s="22" t="s">
        <v>279</v>
      </c>
      <c r="D262" s="37">
        <v>126</v>
      </c>
      <c r="E262" s="37">
        <v>125.9</v>
      </c>
      <c r="F262" s="37">
        <v>123.1</v>
      </c>
      <c r="G262" s="31"/>
    </row>
    <row r="263" spans="1:7" x14ac:dyDescent="0.3">
      <c r="A263" s="22"/>
      <c r="B263" s="22" t="s">
        <v>281</v>
      </c>
      <c r="C263" s="22" t="s">
        <v>279</v>
      </c>
      <c r="D263" s="37">
        <v>134.69999999999999</v>
      </c>
      <c r="E263" s="37">
        <v>134.5</v>
      </c>
      <c r="F263" s="37">
        <v>132.4</v>
      </c>
      <c r="G263" s="31"/>
    </row>
    <row r="264" spans="1:7" x14ac:dyDescent="0.3">
      <c r="A264" s="22"/>
      <c r="B264" s="22" t="s">
        <v>282</v>
      </c>
      <c r="C264" s="22" t="s">
        <v>279</v>
      </c>
      <c r="D264" s="37">
        <v>143.6</v>
      </c>
      <c r="E264" s="37">
        <v>143.5</v>
      </c>
      <c r="F264" s="37">
        <v>141.19999999999999</v>
      </c>
      <c r="G264" s="31"/>
    </row>
    <row r="265" spans="1:7" x14ac:dyDescent="0.3">
      <c r="A265" s="22"/>
      <c r="B265" s="22" t="s">
        <v>283</v>
      </c>
      <c r="C265" s="22" t="s">
        <v>279</v>
      </c>
      <c r="D265" s="37">
        <v>164.6</v>
      </c>
      <c r="E265" s="37">
        <v>164.5</v>
      </c>
      <c r="F265" s="37">
        <v>162.1</v>
      </c>
      <c r="G265" s="31"/>
    </row>
    <row r="266" spans="1:7" x14ac:dyDescent="0.3">
      <c r="A266" s="22"/>
      <c r="B266" s="22" t="s">
        <v>284</v>
      </c>
      <c r="C266" s="22" t="s">
        <v>279</v>
      </c>
      <c r="D266" s="37">
        <v>192.1</v>
      </c>
      <c r="E266" s="37">
        <v>192.1</v>
      </c>
      <c r="F266" s="37">
        <v>189.8</v>
      </c>
      <c r="G266" s="31"/>
    </row>
    <row r="267" spans="1:7" x14ac:dyDescent="0.3">
      <c r="A267" s="22"/>
      <c r="B267" s="22" t="s">
        <v>285</v>
      </c>
      <c r="C267" s="22" t="s">
        <v>279</v>
      </c>
      <c r="D267" s="37">
        <v>217.9</v>
      </c>
      <c r="E267" s="37">
        <v>218.3</v>
      </c>
      <c r="F267" s="37">
        <v>216.4</v>
      </c>
      <c r="G267" s="31"/>
    </row>
    <row r="268" spans="1:7" x14ac:dyDescent="0.3">
      <c r="A268" s="22"/>
      <c r="B268" s="22" t="s">
        <v>286</v>
      </c>
      <c r="C268" s="22" t="s">
        <v>279</v>
      </c>
      <c r="D268" s="37">
        <v>231.7</v>
      </c>
      <c r="E268" s="37">
        <v>232.1</v>
      </c>
      <c r="F268" s="37">
        <v>231</v>
      </c>
      <c r="G268" s="31"/>
    </row>
    <row r="269" spans="1:7" x14ac:dyDescent="0.3">
      <c r="A269" s="22"/>
      <c r="B269" s="22" t="s">
        <v>287</v>
      </c>
      <c r="C269" s="22" t="s">
        <v>279</v>
      </c>
      <c r="D269" s="37">
        <v>242.7</v>
      </c>
      <c r="E269" s="37">
        <v>243</v>
      </c>
      <c r="F269" s="37">
        <v>242.2</v>
      </c>
      <c r="G269" s="31"/>
    </row>
    <row r="270" spans="1:7" x14ac:dyDescent="0.3">
      <c r="A270" s="22"/>
      <c r="B270" s="22" t="s">
        <v>288</v>
      </c>
      <c r="C270" s="22" t="s">
        <v>279</v>
      </c>
      <c r="D270" s="37">
        <v>261</v>
      </c>
      <c r="E270" s="37">
        <v>260.8</v>
      </c>
      <c r="F270" s="37">
        <v>259.60000000000002</v>
      </c>
      <c r="G270" s="31"/>
    </row>
    <row r="271" spans="1:7" x14ac:dyDescent="0.3">
      <c r="A271" s="22"/>
      <c r="B271" s="22" t="s">
        <v>289</v>
      </c>
      <c r="C271" s="22" t="s">
        <v>279</v>
      </c>
      <c r="D271" s="37">
        <v>316.8</v>
      </c>
      <c r="E271" s="37">
        <v>317.2</v>
      </c>
      <c r="F271" s="37">
        <v>314.5</v>
      </c>
      <c r="G271" s="31"/>
    </row>
    <row r="272" spans="1:7" x14ac:dyDescent="0.3">
      <c r="A272" s="22"/>
      <c r="B272" s="22" t="s">
        <v>290</v>
      </c>
      <c r="C272" s="22" t="s">
        <v>279</v>
      </c>
      <c r="D272" s="37">
        <v>337.8</v>
      </c>
      <c r="E272" s="37">
        <v>339</v>
      </c>
      <c r="F272" s="37">
        <v>337.2</v>
      </c>
      <c r="G272" s="31"/>
    </row>
    <row r="273" spans="1:7" x14ac:dyDescent="0.3">
      <c r="A273" s="22"/>
      <c r="B273" s="22" t="s">
        <v>14</v>
      </c>
      <c r="C273" s="22" t="s">
        <v>279</v>
      </c>
      <c r="D273" s="37">
        <v>386.3</v>
      </c>
      <c r="E273" s="37">
        <v>385.1</v>
      </c>
      <c r="F273" s="37">
        <v>383.4</v>
      </c>
      <c r="G273" s="31"/>
    </row>
    <row r="274" spans="1:7" x14ac:dyDescent="0.3">
      <c r="A274" s="22"/>
      <c r="B274" s="22" t="s">
        <v>291</v>
      </c>
      <c r="C274" s="22" t="s">
        <v>16</v>
      </c>
      <c r="D274" s="37">
        <v>98.5</v>
      </c>
      <c r="E274" s="37">
        <v>98.3</v>
      </c>
      <c r="F274" s="37">
        <v>98.5</v>
      </c>
      <c r="G274" s="31"/>
    </row>
    <row r="275" spans="1:7" x14ac:dyDescent="0.3">
      <c r="A275" s="22"/>
      <c r="B275" s="22" t="s">
        <v>17</v>
      </c>
      <c r="C275" s="22" t="s">
        <v>16</v>
      </c>
      <c r="D275" s="37">
        <v>0.7</v>
      </c>
      <c r="E275" s="37">
        <v>0.9</v>
      </c>
      <c r="F275" s="37">
        <v>0.7</v>
      </c>
      <c r="G275" s="31"/>
    </row>
    <row r="276" spans="1:7" x14ac:dyDescent="0.3">
      <c r="A276" s="22"/>
      <c r="B276" s="22" t="s">
        <v>18</v>
      </c>
      <c r="C276" s="22" t="s">
        <v>16</v>
      </c>
      <c r="D276" s="37">
        <v>0.8</v>
      </c>
      <c r="E276" s="37">
        <v>0.8</v>
      </c>
      <c r="F276" s="37">
        <v>0.8</v>
      </c>
      <c r="G276" s="31"/>
    </row>
    <row r="277" spans="1:7" x14ac:dyDescent="0.3">
      <c r="A277" s="22"/>
      <c r="B277" s="22" t="s">
        <v>292</v>
      </c>
      <c r="C277" s="22" t="s">
        <v>279</v>
      </c>
      <c r="D277" s="37">
        <v>89.8</v>
      </c>
      <c r="E277" s="37">
        <v>79.599999999999994</v>
      </c>
      <c r="F277" s="37">
        <v>87.3</v>
      </c>
      <c r="G277" s="31"/>
    </row>
    <row r="278" spans="1:7" x14ac:dyDescent="0.3">
      <c r="A278" s="22"/>
      <c r="B278" s="22" t="s">
        <v>293</v>
      </c>
      <c r="C278" s="22" t="s">
        <v>279</v>
      </c>
      <c r="D278" s="37">
        <v>386.3</v>
      </c>
      <c r="E278" s="37">
        <v>385.1</v>
      </c>
      <c r="F278" s="37">
        <v>383.4</v>
      </c>
      <c r="G278" s="31"/>
    </row>
    <row r="279" spans="1:7" x14ac:dyDescent="0.3">
      <c r="A279" s="22"/>
      <c r="B279" s="22" t="s">
        <v>294</v>
      </c>
      <c r="C279" s="22" t="s">
        <v>279</v>
      </c>
      <c r="D279" s="37">
        <v>117.3</v>
      </c>
      <c r="E279" s="37">
        <v>117</v>
      </c>
      <c r="F279" s="37">
        <v>113.5</v>
      </c>
      <c r="G279" s="31"/>
    </row>
    <row r="280" spans="1:7" x14ac:dyDescent="0.3">
      <c r="A280" s="22"/>
      <c r="B280" s="22" t="s">
        <v>295</v>
      </c>
      <c r="C280" s="22" t="s">
        <v>279</v>
      </c>
      <c r="D280" s="37">
        <v>128.30000000000001</v>
      </c>
      <c r="E280" s="37">
        <v>127.7</v>
      </c>
      <c r="F280" s="37">
        <v>124.9</v>
      </c>
      <c r="G280" s="31"/>
    </row>
    <row r="281" spans="1:7" x14ac:dyDescent="0.3">
      <c r="A281" s="22"/>
      <c r="B281" s="22" t="s">
        <v>296</v>
      </c>
      <c r="C281" s="22" t="s">
        <v>279</v>
      </c>
      <c r="D281" s="37">
        <v>136.5</v>
      </c>
      <c r="E281" s="37">
        <v>136.4</v>
      </c>
      <c r="F281" s="37">
        <v>133.80000000000001</v>
      </c>
      <c r="G281" s="31"/>
    </row>
    <row r="282" spans="1:7" x14ac:dyDescent="0.3">
      <c r="A282" s="22"/>
      <c r="B282" s="22" t="s">
        <v>297</v>
      </c>
      <c r="C282" s="22" t="s">
        <v>279</v>
      </c>
      <c r="D282" s="37">
        <v>145.5</v>
      </c>
      <c r="E282" s="37">
        <v>145.19999999999999</v>
      </c>
      <c r="F282" s="37">
        <v>142.9</v>
      </c>
      <c r="G282" s="31"/>
    </row>
    <row r="283" spans="1:7" x14ac:dyDescent="0.3">
      <c r="A283" s="22"/>
      <c r="B283" s="22" t="s">
        <v>298</v>
      </c>
      <c r="C283" s="22" t="s">
        <v>279</v>
      </c>
      <c r="D283" s="37">
        <v>167.3</v>
      </c>
      <c r="E283" s="37">
        <v>167.1</v>
      </c>
      <c r="F283" s="37">
        <v>164.4</v>
      </c>
      <c r="G283" s="31"/>
    </row>
    <row r="284" spans="1:7" x14ac:dyDescent="0.3">
      <c r="A284" s="22"/>
      <c r="B284" s="22" t="s">
        <v>299</v>
      </c>
      <c r="C284" s="22" t="s">
        <v>279</v>
      </c>
      <c r="D284" s="37">
        <v>194.9</v>
      </c>
      <c r="E284" s="37">
        <v>195.4</v>
      </c>
      <c r="F284" s="37">
        <v>192.7</v>
      </c>
      <c r="G284" s="31"/>
    </row>
    <row r="285" spans="1:7" x14ac:dyDescent="0.3">
      <c r="A285" s="22"/>
      <c r="B285" s="22" t="s">
        <v>300</v>
      </c>
      <c r="C285" s="22" t="s">
        <v>279</v>
      </c>
      <c r="D285" s="37">
        <v>219.6</v>
      </c>
      <c r="E285" s="37">
        <v>220.3</v>
      </c>
      <c r="F285" s="37">
        <v>218</v>
      </c>
      <c r="G285" s="31"/>
    </row>
    <row r="286" spans="1:7" x14ac:dyDescent="0.3">
      <c r="A286" s="22"/>
      <c r="B286" s="22" t="s">
        <v>301</v>
      </c>
      <c r="C286" s="22" t="s">
        <v>279</v>
      </c>
      <c r="D286" s="37">
        <v>232.9</v>
      </c>
      <c r="E286" s="37">
        <v>233.2</v>
      </c>
      <c r="F286" s="37">
        <v>231.9</v>
      </c>
      <c r="G286" s="31"/>
    </row>
    <row r="287" spans="1:7" x14ac:dyDescent="0.3">
      <c r="A287" s="22"/>
      <c r="B287" s="22" t="s">
        <v>302</v>
      </c>
      <c r="C287" s="22" t="s">
        <v>279</v>
      </c>
      <c r="D287" s="37">
        <v>244</v>
      </c>
      <c r="E287" s="37">
        <v>244.3</v>
      </c>
      <c r="F287" s="37">
        <v>243.3</v>
      </c>
      <c r="G287" s="31"/>
    </row>
    <row r="288" spans="1:7" x14ac:dyDescent="0.3">
      <c r="A288" s="22"/>
      <c r="B288" s="22" t="s">
        <v>303</v>
      </c>
      <c r="C288" s="22" t="s">
        <v>279</v>
      </c>
      <c r="D288" s="37">
        <v>263.89999999999998</v>
      </c>
      <c r="E288" s="37">
        <v>264.10000000000002</v>
      </c>
      <c r="F288" s="37">
        <v>262.10000000000002</v>
      </c>
      <c r="G288" s="31"/>
    </row>
    <row r="289" spans="1:7" x14ac:dyDescent="0.3">
      <c r="A289" s="22"/>
      <c r="B289" s="22" t="s">
        <v>304</v>
      </c>
      <c r="C289" s="22" t="s">
        <v>279</v>
      </c>
      <c r="D289" s="37">
        <v>321.3</v>
      </c>
      <c r="E289" s="37">
        <v>321.2</v>
      </c>
      <c r="F289" s="37">
        <v>320.89999999999998</v>
      </c>
      <c r="G289" s="31"/>
    </row>
    <row r="290" spans="1:7" x14ac:dyDescent="0.3">
      <c r="A290" s="22"/>
      <c r="B290" s="22" t="s">
        <v>305</v>
      </c>
      <c r="C290" s="22" t="s">
        <v>279</v>
      </c>
      <c r="D290" s="37">
        <v>343.9</v>
      </c>
      <c r="E290" s="37">
        <v>344.4</v>
      </c>
      <c r="F290" s="37">
        <v>341.3</v>
      </c>
      <c r="G290" s="31"/>
    </row>
    <row r="291" spans="1:7" x14ac:dyDescent="0.3">
      <c r="A291" s="22"/>
      <c r="B291" s="22" t="s">
        <v>306</v>
      </c>
      <c r="C291" s="22"/>
      <c r="D291" s="37">
        <v>1159.5</v>
      </c>
      <c r="E291" s="37">
        <v>1160.95</v>
      </c>
      <c r="F291" s="37">
        <v>1148.3499999999999</v>
      </c>
      <c r="G291" s="31"/>
    </row>
    <row r="292" spans="1:7" x14ac:dyDescent="0.3">
      <c r="A292" s="22" t="s">
        <v>307</v>
      </c>
      <c r="B292" s="22" t="s">
        <v>105</v>
      </c>
      <c r="C292" s="22">
        <v>1</v>
      </c>
      <c r="D292" s="37" t="s">
        <v>308</v>
      </c>
      <c r="E292" s="37" t="s">
        <v>308</v>
      </c>
      <c r="F292" s="37" t="s">
        <v>308</v>
      </c>
      <c r="G292" s="31"/>
    </row>
    <row r="293" spans="1:7" x14ac:dyDescent="0.3">
      <c r="A293" s="22"/>
      <c r="B293" s="22" t="s">
        <v>107</v>
      </c>
      <c r="C293" s="22">
        <v>1</v>
      </c>
      <c r="D293" s="37">
        <v>0</v>
      </c>
      <c r="E293" s="37">
        <v>0</v>
      </c>
      <c r="F293" s="37">
        <v>0</v>
      </c>
      <c r="G293" s="31"/>
    </row>
    <row r="294" spans="1:7" x14ac:dyDescent="0.3">
      <c r="A294" s="22"/>
      <c r="B294" s="22" t="s">
        <v>108</v>
      </c>
      <c r="C294" s="22">
        <v>1</v>
      </c>
      <c r="D294" s="35">
        <v>43993.984722222223</v>
      </c>
      <c r="E294" s="35">
        <v>43993.986805555556</v>
      </c>
      <c r="F294" s="35">
        <v>43994.001388888886</v>
      </c>
      <c r="G294" s="31"/>
    </row>
    <row r="295" spans="1:7" x14ac:dyDescent="0.3">
      <c r="A295" s="22"/>
      <c r="B295" s="22" t="s">
        <v>109</v>
      </c>
      <c r="C295" s="22">
        <v>1</v>
      </c>
      <c r="D295" s="37" t="s">
        <v>120</v>
      </c>
      <c r="E295" s="37" t="s">
        <v>120</v>
      </c>
      <c r="F295" s="37" t="s">
        <v>120</v>
      </c>
      <c r="G295" s="31"/>
    </row>
    <row r="296" spans="1:7" x14ac:dyDescent="0.3">
      <c r="A296" s="22"/>
      <c r="B296" s="22" t="s">
        <v>111</v>
      </c>
      <c r="C296" s="22">
        <v>1</v>
      </c>
      <c r="D296" s="37">
        <v>2360128</v>
      </c>
      <c r="E296" s="37">
        <v>2360128</v>
      </c>
      <c r="F296" s="37">
        <v>2360128</v>
      </c>
      <c r="G296" s="31"/>
    </row>
    <row r="297" spans="1:7" x14ac:dyDescent="0.3">
      <c r="A297" s="22"/>
      <c r="B297" s="22" t="s">
        <v>309</v>
      </c>
      <c r="C297" s="22" t="s">
        <v>310</v>
      </c>
      <c r="D297" s="37" t="s">
        <v>311</v>
      </c>
      <c r="E297" s="37" t="s">
        <v>311</v>
      </c>
      <c r="F297" s="37" t="s">
        <v>312</v>
      </c>
      <c r="G297" s="31"/>
    </row>
  </sheetData>
  <printOptions gridLines="1"/>
  <pageMargins left="1" right="1" top="1" bottom="1" header="0.5" footer="0.5"/>
  <pageSetup orientation="portrait" r:id="rId1"/>
  <headerFooter>
    <oddHeader>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B2" sqref="B2"/>
    </sheetView>
  </sheetViews>
  <sheetFormatPr defaultRowHeight="13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8:F82"/>
  <sheetViews>
    <sheetView topLeftCell="A53" workbookViewId="0">
      <selection activeCell="I64" sqref="I64"/>
    </sheetView>
  </sheetViews>
  <sheetFormatPr defaultRowHeight="13" x14ac:dyDescent="0.3"/>
  <sheetData>
    <row r="68" spans="4:6" x14ac:dyDescent="0.3">
      <c r="D68" s="6" t="s">
        <v>62</v>
      </c>
      <c r="E68" s="6"/>
      <c r="F68" s="6"/>
    </row>
    <row r="69" spans="4:6" x14ac:dyDescent="0.3">
      <c r="D69" s="26">
        <v>89.8</v>
      </c>
      <c r="E69" s="26">
        <v>79.599999999999994</v>
      </c>
      <c r="F69" s="26">
        <v>87.3</v>
      </c>
    </row>
    <row r="70" spans="4:6" x14ac:dyDescent="0.3">
      <c r="D70" s="26">
        <v>114.5</v>
      </c>
      <c r="E70" s="26">
        <v>114</v>
      </c>
      <c r="F70" s="26">
        <v>111.2</v>
      </c>
    </row>
    <row r="71" spans="4:6" x14ac:dyDescent="0.3">
      <c r="D71" s="26">
        <v>126</v>
      </c>
      <c r="E71" s="26">
        <v>125.9</v>
      </c>
      <c r="F71" s="26">
        <v>123.1</v>
      </c>
    </row>
    <row r="72" spans="4:6" x14ac:dyDescent="0.3">
      <c r="D72" s="26">
        <v>134.69999999999999</v>
      </c>
      <c r="E72" s="26">
        <v>134.5</v>
      </c>
      <c r="F72" s="26">
        <v>132.4</v>
      </c>
    </row>
    <row r="73" spans="4:6" x14ac:dyDescent="0.3">
      <c r="D73" s="26">
        <v>143.6</v>
      </c>
      <c r="E73" s="26">
        <v>143.5</v>
      </c>
      <c r="F73" s="26">
        <v>141.19999999999999</v>
      </c>
    </row>
    <row r="74" spans="4:6" x14ac:dyDescent="0.3">
      <c r="D74" s="26">
        <v>164.6</v>
      </c>
      <c r="E74" s="26">
        <v>164.5</v>
      </c>
      <c r="F74" s="26">
        <v>162.1</v>
      </c>
    </row>
    <row r="75" spans="4:6" x14ac:dyDescent="0.3">
      <c r="D75" s="26">
        <v>192.1</v>
      </c>
      <c r="E75" s="26">
        <v>192.1</v>
      </c>
      <c r="F75" s="26">
        <v>189.8</v>
      </c>
    </row>
    <row r="76" spans="4:6" x14ac:dyDescent="0.3">
      <c r="D76" s="26">
        <v>217.9</v>
      </c>
      <c r="E76" s="26">
        <v>218.3</v>
      </c>
      <c r="F76" s="26">
        <v>216.4</v>
      </c>
    </row>
    <row r="77" spans="4:6" x14ac:dyDescent="0.3">
      <c r="D77" s="26">
        <v>231.7</v>
      </c>
      <c r="E77" s="26">
        <v>232.1</v>
      </c>
      <c r="F77" s="26">
        <v>231</v>
      </c>
    </row>
    <row r="78" spans="4:6" x14ac:dyDescent="0.3">
      <c r="D78" s="26">
        <v>242.7</v>
      </c>
      <c r="E78" s="26">
        <v>243</v>
      </c>
      <c r="F78" s="26">
        <v>242.2</v>
      </c>
    </row>
    <row r="79" spans="4:6" x14ac:dyDescent="0.3">
      <c r="D79" s="26">
        <v>261</v>
      </c>
      <c r="E79" s="26">
        <v>260.8</v>
      </c>
      <c r="F79" s="26">
        <v>259.60000000000002</v>
      </c>
    </row>
    <row r="80" spans="4:6" x14ac:dyDescent="0.3">
      <c r="D80" s="26">
        <v>316.8</v>
      </c>
      <c r="E80" s="26">
        <v>317.2</v>
      </c>
      <c r="F80" s="26">
        <v>314.5</v>
      </c>
    </row>
    <row r="81" spans="4:6" x14ac:dyDescent="0.3">
      <c r="D81" s="26">
        <v>337.8</v>
      </c>
      <c r="E81" s="26">
        <v>339</v>
      </c>
      <c r="F81" s="26">
        <v>337.2</v>
      </c>
    </row>
    <row r="82" spans="4:6" x14ac:dyDescent="0.3">
      <c r="D82" s="26">
        <v>386.3</v>
      </c>
      <c r="E82" s="26">
        <v>385.1</v>
      </c>
      <c r="F82" s="26">
        <v>383.4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FUELSLIMS WO-83469</vt:lpstr>
      <vt:lpstr>Sheet1</vt:lpstr>
      <vt:lpstr>spec sheet pdf</vt:lpstr>
      <vt:lpstr>D86 (F)</vt:lpstr>
      <vt:lpstr>'FUELSLIMS WO-83469'!Print_Area</vt:lpstr>
      <vt:lpstr>'FUELSLIMS WO-83469'!Print_Titles</vt:lpstr>
      <vt:lpstr>Sheet1!Print_Titles</vt:lpstr>
    </vt:vector>
  </TitlesOfParts>
  <Company>DIV08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Jacobson</dc:creator>
  <cp:lastModifiedBy>Rich Grundza</cp:lastModifiedBy>
  <cp:lastPrinted>2020-08-14T20:59:22Z</cp:lastPrinted>
  <dcterms:created xsi:type="dcterms:W3CDTF">2013-11-05T18:57:05Z</dcterms:created>
  <dcterms:modified xsi:type="dcterms:W3CDTF">2020-08-28T15:28:01Z</dcterms:modified>
</cp:coreProperties>
</file>